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tables/table1.xml" ContentType="application/vnd.openxmlformats-officedocument.spreadsheetml.tabl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5.xml.rels" ContentType="application/vnd.openxmlformats-package.relationships+xml"/>
  <Override PartName="/xl/worksheets/sheet8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7"/>
  </bookViews>
  <sheets>
    <sheet name="9mm Luger" sheetId="1" state="visible" r:id="rId2"/>
    <sheet name=".38 Super" sheetId="2" state="visible" r:id="rId3"/>
    <sheet name=".45 ACP" sheetId="3" state="visible" r:id="rId4"/>
    <sheet name=".308 WIN" sheetId="4" state="visible" r:id="rId5"/>
    <sheet name="Referenzdaten" sheetId="5" state="visible" r:id="rId6"/>
    <sheet name="negative Ergebnisse " sheetId="6" state="visible" r:id="rId7"/>
    <sheet name="Muster Kostenrechner" sheetId="7" state="visible" r:id="rId8"/>
    <sheet name="Muster Label" sheetId="8" state="visible" r:id="rId9"/>
  </sheet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<sst xmlns="http://schemas.openxmlformats.org/spreadsheetml/2006/main" count="1004" uniqueCount="153">
  <si>
    <t xml:space="preserve">Kostenkalkulator &amp; Laborierungen</t>
  </si>
  <si>
    <t xml:space="preserve">lfd.
NR.</t>
  </si>
  <si>
    <t xml:space="preserve">Kaliber</t>
  </si>
  <si>
    <t xml:space="preserve">Pulversorte</t>
  </si>
  <si>
    <t xml:space="preserve">Pulver-
preis
1 kg
in EUR</t>
  </si>
  <si>
    <t xml:space="preserve">Pulver-
preis
1 gr
in EUR</t>
  </si>
  <si>
    <t xml:space="preserve">zu verladende
Menge Pulver
je 1 Patrone
in gr</t>
  </si>
  <si>
    <t xml:space="preserve">Pulver-
preis je
1 Patrone
in EUR</t>
  </si>
  <si>
    <t xml:space="preserve">Pulver für X 
Füllungen
je 1 kg 
/
je 0,5 kg</t>
  </si>
  <si>
    <t xml:space="preserve">Hülsensorte
LOS / Preis 
je 1 Stück
in EUR</t>
  </si>
  <si>
    <t xml:space="preserve">Hülsenlänge
in mm</t>
  </si>
  <si>
    <t xml:space="preserve">Patronenlänge
in mm</t>
  </si>
  <si>
    <t xml:space="preserve">Geschoss / Diameter
in gr.
</t>
  </si>
  <si>
    <t xml:space="preserve">Geschoss-
gewicht</t>
  </si>
  <si>
    <t xml:space="preserve">Geschoss
je 500 Stück
/
je 1 Stück
in EUR</t>
  </si>
  <si>
    <t xml:space="preserve">Crimp</t>
  </si>
  <si>
    <t xml:space="preserve">Zündhütchen
je 100 Stück
in EUR</t>
  </si>
  <si>
    <t xml:space="preserve">Zündhütchen
je 1 Stück
in EUR</t>
  </si>
  <si>
    <r>
      <rPr>
        <b val="true"/>
        <sz val="11"/>
        <color rgb="FF000000"/>
        <rFont val="Times New Roman"/>
        <family val="1"/>
        <charset val="1"/>
      </rPr>
      <t xml:space="preserve">V</t>
    </r>
    <r>
      <rPr>
        <b val="true"/>
        <vertAlign val="subscript"/>
        <sz val="11"/>
        <color rgb="FF000000"/>
        <rFont val="Times New Roman"/>
        <family val="1"/>
        <charset val="1"/>
      </rPr>
      <t xml:space="preserve">0
</t>
    </r>
    <r>
      <rPr>
        <b val="true"/>
        <sz val="11"/>
        <color rgb="FF000000"/>
        <rFont val="Times New Roman"/>
        <family val="1"/>
        <charset val="1"/>
      </rPr>
      <t xml:space="preserve">in fps</t>
    </r>
  </si>
  <si>
    <t xml:space="preserve">Power Faktor
/
DSP (MIP)</t>
  </si>
  <si>
    <t xml:space="preserve">Notiz
Herstellung</t>
  </si>
  <si>
    <t xml:space="preserve">Notiz 
Ergebnis / Test / Verbesserung</t>
  </si>
  <si>
    <t xml:space="preserve">Waffe 
/
Disziplin</t>
  </si>
  <si>
    <t xml:space="preserve">Preis je 
1
Stück 
in EUR</t>
  </si>
  <si>
    <t xml:space="preserve">Preis je 
20 
Stück
in EUR</t>
  </si>
  <si>
    <t xml:space="preserve">Preis je 
50 
Stück
in EUR</t>
  </si>
  <si>
    <t xml:space="preserve">Preis je 
250 
Stück
in EUR</t>
  </si>
  <si>
    <t xml:space="preserve">Preis je 
1000 
Stück
in EUR</t>
  </si>
  <si>
    <t xml:space="preserve">Preis je 
5000 
Stück
in EUR</t>
  </si>
  <si>
    <t xml:space="preserve">9mm Luger</t>
  </si>
  <si>
    <t xml:space="preserve">Vihta Vuori N320</t>
  </si>
  <si>
    <t xml:space="preserve">S&amp;B LOS 2</t>
  </si>
  <si>
    <t xml:space="preserve">LOS RN</t>
  </si>
  <si>
    <t xml:space="preserve">leichter Taper ca. 0,05 mm</t>
  </si>
  <si>
    <t xml:space="preserve">S&amp;B Pistole Small</t>
  </si>
  <si>
    <t xml:space="preserve">gutes Ergebnis bei 3,6/3,7gr. mehr Pulver möglich - Hochschlag bei 3,8 bereits stark, Mündungsfeuer stark sichtbar - bis 3,5/3,6gr. Liederung zu wenig  Verschmauchung Hülse</t>
  </si>
  <si>
    <t xml:space="preserve">Vector / GK Präzision</t>
  </si>
  <si>
    <t xml:space="preserve">GUT</t>
  </si>
  <si>
    <t xml:space="preserve">NEUTRAL</t>
  </si>
  <si>
    <t xml:space="preserve">lfd. Nr. kann ausgewählt werden von 1 bis 100 -  automatische Ausfüllung des Labels (ohne Notiz)</t>
  </si>
  <si>
    <t xml:space="preserve">.356</t>
  </si>
  <si>
    <t xml:space="preserve">SCHLECHT</t>
  </si>
  <si>
    <t xml:space="preserve">Magtech LOS 2</t>
  </si>
  <si>
    <t xml:space="preserve">29 / 28</t>
  </si>
  <si>
    <t xml:space="preserve">LOS HP Moly</t>
  </si>
  <si>
    <t xml:space="preserve">kein Crimp</t>
  </si>
  <si>
    <t xml:space="preserve">Redding Ti Comp., wenig angetrichtert </t>
  </si>
  <si>
    <t xml:space="preserve">gute Ergebnisse 4,2 gr. verdreckt schnell und verschmauchte Hülsen, 3,8 gr. kein Verschlussfang, kein Crimp Geschoss fest bei Schlag, 4,35 gr. mit 28mm sehr schlechte Präzision</t>
  </si>
  <si>
    <t xml:space="preserve">SVI / IPSC Präzision</t>
  </si>
  <si>
    <t xml:space="preserve">TEST</t>
  </si>
  <si>
    <t xml:space="preserve">Waffe / Disziplin</t>
  </si>
  <si>
    <t xml:space="preserve">Trefferpunktlage</t>
  </si>
  <si>
    <t xml:space="preserve">Umrechner</t>
  </si>
  <si>
    <t xml:space="preserve">28,1 / 28,3</t>
  </si>
  <si>
    <t xml:space="preserve">LOS HP</t>
  </si>
  <si>
    <t xml:space="preserve">leichter Taper auf ca. 9, 63 mm</t>
  </si>
  <si>
    <t xml:space="preserve">Magtech Pistole Small</t>
  </si>
  <si>
    <t xml:space="preserve">BenchR. Ergebnis mit 28,1mm - gebaut 28,3 hier Ergebnis RansomR. Was besser?</t>
  </si>
  <si>
    <t xml:space="preserve">3,9 - 4,0gr RansomR. bestes Ergebnis, Hülse fast sauber wie orig. Muni. Außentemperatur beachten, 3,7gr-3,8gr bei 10°C Zuführprobleme </t>
  </si>
  <si>
    <t xml:space="preserve">Fernrohr</t>
  </si>
  <si>
    <t xml:space="preserve">/</t>
  </si>
  <si>
    <t xml:space="preserve">Entfernung</t>
  </si>
  <si>
    <t xml:space="preserve">Höhe</t>
  </si>
  <si>
    <t xml:space="preserve">Seite</t>
  </si>
  <si>
    <t xml:space="preserve">Pulver </t>
  </si>
  <si>
    <t xml:space="preserve">Preis in EUR:</t>
  </si>
  <si>
    <t xml:space="preserve">MIX</t>
  </si>
  <si>
    <t xml:space="preserve">mittlerer Taper Crimp 9,58-9,60mm</t>
  </si>
  <si>
    <t xml:space="preserve">4,05 gr. für Winterladung unter 10 C° super OAL 28,05, mit Crimp um 9,58-9,60 leicht saubere Hülse</t>
  </si>
  <si>
    <t xml:space="preserve">freihand gute Ergebnisse, Crimp 9,63mm mitteldreckig</t>
  </si>
  <si>
    <t xml:space="preserve">Gewicht in g:</t>
  </si>
  <si>
    <t xml:space="preserve">lfd. Nr.</t>
  </si>
  <si>
    <t xml:space="preserve">Geschoss / Gewicht
in gr.</t>
  </si>
  <si>
    <t xml:space="preserve">Preis je 1 kg in EUR:</t>
  </si>
  <si>
    <t xml:space="preserve">ARES RN EPREX</t>
  </si>
  <si>
    <t xml:space="preserve">frei Hand gute Ergebnisse</t>
  </si>
  <si>
    <t xml:space="preserve">Zündhütchen</t>
  </si>
  <si>
    <t xml:space="preserve">Pulver</t>
  </si>
  <si>
    <t xml:space="preserve">Pulver-
gewicht
in gr.</t>
  </si>
  <si>
    <t xml:space="preserve">Hadgon Tite Group</t>
  </si>
  <si>
    <t xml:space="preserve">Änderung Holzi 4,0 gr OAL 28,35 - sichtbarer mittlerer Crimp X Five gute Präzision und saubere Hülsen</t>
  </si>
  <si>
    <t xml:space="preserve">Stückzahl:</t>
  </si>
  <si>
    <t xml:space="preserve">Hülsen-
sorte</t>
  </si>
  <si>
    <t xml:space="preserve">Patronen-
länge
in mm</t>
  </si>
  <si>
    <t xml:space="preserve">Preis je 100 Stück in EUR:</t>
  </si>
  <si>
    <t xml:space="preserve">Geschosse</t>
  </si>
  <si>
    <t xml:space="preserve">Hülsen-
länge 
in mm</t>
  </si>
  <si>
    <t xml:space="preserve">Zünd-
hütchen</t>
  </si>
  <si>
    <r>
      <rPr>
        <sz val="12"/>
        <color rgb="FF000000"/>
        <rFont val="Times New Roman"/>
        <family val="1"/>
        <charset val="1"/>
      </rPr>
      <t xml:space="preserve">V</t>
    </r>
    <r>
      <rPr>
        <vertAlign val="subscript"/>
        <sz val="12"/>
        <color rgb="FF000000"/>
        <rFont val="Times New Roman"/>
        <family val="1"/>
        <charset val="1"/>
      </rPr>
      <t xml:space="preserve">0  </t>
    </r>
    <r>
      <rPr>
        <sz val="12"/>
        <color rgb="FF000000"/>
        <rFont val="Times New Roman"/>
        <family val="1"/>
        <charset val="1"/>
      </rPr>
      <t xml:space="preserve">in fps / Power Faktor</t>
    </r>
  </si>
  <si>
    <t xml:space="preserve">Notiz</t>
  </si>
  <si>
    <t xml:space="preserve">Preis je 500 Stück in EUR:</t>
  </si>
  <si>
    <t xml:space="preserve">Hülsen</t>
  </si>
  <si>
    <t xml:space="preserve">Preis je 1 Stück in EUR:</t>
  </si>
  <si>
    <t xml:space="preserve">1. Tabelle makieren 2. Drucken 3. Druckeinstellungen: Auswahl drucken / Querformat / Blattgröße wählen als Photo L (89x127mm), Photo 1 (10x15cm), Photo 2L (13x18cm) oder individuell / Blatt auf einer Seite darstellen</t>
  </si>
  <si>
    <t xml:space="preserve">Geschwindigkeit</t>
  </si>
  <si>
    <t xml:space="preserve">m/s:</t>
  </si>
  <si>
    <t xml:space="preserve">fps:</t>
  </si>
  <si>
    <t xml:space="preserve">.38 Super</t>
  </si>
  <si>
    <t xml:space="preserve">Longshot</t>
  </si>
  <si>
    <t xml:space="preserve">Frontier FP</t>
  </si>
  <si>
    <t xml:space="preserve">Vihta Vuori N350</t>
  </si>
  <si>
    <t xml:space="preserve">Lovex D037.1</t>
  </si>
  <si>
    <t xml:space="preserve">.45 ACP</t>
  </si>
  <si>
    <t xml:space="preserve">MagTech</t>
  </si>
  <si>
    <t xml:space="preserve">L.O.S RN / .451</t>
  </si>
  <si>
    <t xml:space="preserve">MagTech 2</t>
  </si>
  <si>
    <t xml:space="preserve">.451</t>
  </si>
  <si>
    <t xml:space="preserve">MAXAM CSB5</t>
  </si>
  <si>
    <t xml:space="preserve">MAGTECH</t>
  </si>
  <si>
    <t xml:space="preserve">LOS</t>
  </si>
  <si>
    <t xml:space="preserve">Fiochi</t>
  </si>
  <si>
    <t xml:space="preserve">.308 WIN</t>
  </si>
  <si>
    <t xml:space="preserve">Vihta Vuori N140</t>
  </si>
  <si>
    <t xml:space="preserve">Norma LOS 1</t>
  </si>
  <si>
    <t xml:space="preserve">Hornady Match BTHP</t>
  </si>
  <si>
    <t xml:space="preserve">Federal Large Rifle 210</t>
  </si>
  <si>
    <t xml:space="preserve">Bushing 332 -  nur teilweise ZK / ZG - abgelängt </t>
  </si>
  <si>
    <t xml:space="preserve">Blaser UIT R93</t>
  </si>
  <si>
    <t xml:space="preserve">.308</t>
  </si>
  <si>
    <t xml:space="preserve">Thuner LOS 1</t>
  </si>
  <si>
    <t xml:space="preserve">0-0-0</t>
  </si>
  <si>
    <t xml:space="preserve">Bushing 332 -  ZK / ZG - abgelängt </t>
  </si>
  <si>
    <t xml:space="preserve">Norma LOS 2</t>
  </si>
  <si>
    <t xml:space="preserve">Bushing 332 -   ZK / ZG - abgelängt </t>
  </si>
  <si>
    <t xml:space="preserve">Swarovski Habicht 6-24x50</t>
  </si>
  <si>
    <t xml:space="preserve">MEN LOS 1</t>
  </si>
  <si>
    <t xml:space="preserve">Bushing 335 -   ZK / ZG - abgelängt </t>
  </si>
  <si>
    <t xml:space="preserve">Blaser UIT R93 72,5 PGL Basshühner</t>
  </si>
  <si>
    <t xml:space="preserve">Referentendaten Zelleninhalt</t>
  </si>
  <si>
    <t xml:space="preserve">Pulver-
preis
je 1 kg
in EUR</t>
  </si>
  <si>
    <t xml:space="preserve">zu verladende
Menge Pulver
je 1 Patrone
in gr.</t>
  </si>
  <si>
    <t xml:space="preserve">Hülsen-
sorte
LOS</t>
  </si>
  <si>
    <t xml:space="preserve">Hülsenpreis
je 1 Stück
in EUR</t>
  </si>
  <si>
    <t xml:space="preserve">Geschoss</t>
  </si>
  <si>
    <t xml:space="preserve">Geschoss-
diameter 
in Zoll</t>
  </si>
  <si>
    <t xml:space="preserve">Geschoss-
gewicht
in gr.</t>
  </si>
  <si>
    <t xml:space="preserve">Geschoss-
preis
je 500 Stück
in EUR</t>
  </si>
  <si>
    <t xml:space="preserve">Zündhütchen-
sorte</t>
  </si>
  <si>
    <t xml:space="preserve">Zündhütchen-
preis
je 100 Stück
in EUR</t>
  </si>
  <si>
    <t xml:space="preserve">.355</t>
  </si>
  <si>
    <t xml:space="preserve">leichter Taper</t>
  </si>
  <si>
    <t xml:space="preserve">/=/</t>
  </si>
  <si>
    <t xml:space="preserve">LOS FP</t>
  </si>
  <si>
    <t xml:space="preserve">Sierra MK HPBT Moly</t>
  </si>
  <si>
    <t xml:space="preserve">1.</t>
  </si>
  <si>
    <t xml:space="preserve">N320</t>
  </si>
  <si>
    <t xml:space="preserve">3,5gr+ 4,1gr schlechter Streukreis </t>
  </si>
  <si>
    <t xml:space="preserve">mit LOS HP 123gr. .356 Diameter</t>
  </si>
  <si>
    <t xml:space="preserve">3,7gr mittel</t>
  </si>
  <si>
    <t xml:space="preserve">"saubere" Ladung"</t>
  </si>
  <si>
    <t xml:space="preserve">Magtech ZH + Hülse</t>
  </si>
  <si>
    <t xml:space="preserve">3,5gr keine saubere Ladung</t>
  </si>
  <si>
    <t xml:space="preserve">28,1mm OAL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</si>
</sst>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@"/>
    <numFmt numFmtId="166" formatCode="0"/>
    <numFmt numFmtId="167" formatCode="#,##0.00"/>
    <numFmt numFmtId="168" formatCode="#,##0.0000"/>
    <numFmt numFmtId="169" formatCode="0.00"/>
    <numFmt numFmtId="170" formatCode="#,##0.000"/>
    <numFmt numFmtId="171" formatCode="0.000"/>
  </numFmts>
  <fonts count="38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28"/>
      <color rgb="FF000000"/>
      <name val="Times New Roman"/>
      <family val="1"/>
      <charset val="1"/>
    </font>
    <font>
      <sz val="12"/>
      <color rgb="FF000000"/>
      <name val="Arial"/>
      <family val="2"/>
      <charset val="1"/>
    </font>
    <font>
      <sz val="28"/>
      <color rgb="FF000000"/>
      <name val="Arial"/>
      <family val="2"/>
      <charset val="1"/>
    </font>
    <font>
      <b val="true"/>
      <sz val="11"/>
      <color rgb="FF000000"/>
      <name val="Times New Roman"/>
      <family val="1"/>
      <charset val="1"/>
    </font>
    <font>
      <b val="true"/>
      <vertAlign val="subscript"/>
      <sz val="11"/>
      <color rgb="FF000000"/>
      <name val="Times New Roman"/>
      <family val="1"/>
      <charset val="1"/>
    </font>
    <font>
      <sz val="10"/>
      <color rgb="FF000000"/>
      <name val="Times New Roman"/>
      <family val="1"/>
      <charset val="1"/>
    </font>
    <font>
      <sz val="11"/>
      <color rgb="FF000000"/>
      <name val="Arial"/>
      <family val="2"/>
      <charset val="1"/>
    </font>
    <font>
      <b val="true"/>
      <sz val="11"/>
      <color rgb="FF000000"/>
      <name val="Arial"/>
      <family val="2"/>
      <charset val="1"/>
    </font>
    <font>
      <sz val="11"/>
      <name val="Times New Roman"/>
      <family val="1"/>
      <charset val="1"/>
    </font>
    <font>
      <sz val="11"/>
      <color rgb="FF00B050"/>
      <name val="Times New Roman"/>
      <family val="1"/>
      <charset val="1"/>
    </font>
    <font>
      <sz val="11"/>
      <color rgb="FF000000"/>
      <name val="Times New Roman"/>
      <family val="1"/>
      <charset val="1"/>
    </font>
    <font>
      <sz val="11"/>
      <color rgb="FF373230"/>
      <name val="Times New Roman"/>
      <family val="1"/>
      <charset val="1"/>
    </font>
    <font>
      <sz val="8"/>
      <color rgb="FF00B050"/>
      <name val="Times New Roman"/>
      <family val="1"/>
      <charset val="1"/>
    </font>
    <font>
      <sz val="11"/>
      <color rgb="FF006100"/>
      <name val="Calibri"/>
      <family val="2"/>
      <charset val="1"/>
    </font>
    <font>
      <sz val="11"/>
      <color rgb="FF9C6500"/>
      <name val="Calibri"/>
      <family val="2"/>
      <charset val="1"/>
    </font>
    <font>
      <sz val="11"/>
      <color rgb="FF9C0006"/>
      <name val="Calibri"/>
      <family val="2"/>
      <charset val="1"/>
    </font>
    <font>
      <sz val="8"/>
      <color rgb="FF9C6500"/>
      <name val="Times New Roman"/>
      <family val="1"/>
      <charset val="1"/>
    </font>
    <font>
      <b val="true"/>
      <sz val="11"/>
      <color rgb="FFFFFFFF"/>
      <name val="Calibri"/>
      <family val="2"/>
      <charset val="1"/>
    </font>
    <font>
      <sz val="15"/>
      <color rgb="FF000000"/>
      <name val="Times New Roman"/>
      <family val="1"/>
      <charset val="1"/>
    </font>
    <font>
      <sz val="14"/>
      <color rgb="FF000000"/>
      <name val="Times New Roman"/>
      <family val="1"/>
      <charset val="1"/>
    </font>
    <font>
      <b val="true"/>
      <sz val="10"/>
      <color rgb="FF000000"/>
      <name val="Times New Roman"/>
      <family val="1"/>
      <charset val="1"/>
    </font>
    <font>
      <sz val="13.5"/>
      <color rgb="FF000000"/>
      <name val="Times New Roman"/>
      <family val="1"/>
      <charset val="1"/>
    </font>
    <font>
      <u val="single"/>
      <sz val="10"/>
      <color rgb="FF000000"/>
      <name val="Times New Roman"/>
      <family val="1"/>
      <charset val="1"/>
    </font>
    <font>
      <sz val="10"/>
      <color rgb="FF00B050"/>
      <name val="Times New Roman"/>
      <family val="1"/>
      <charset val="1"/>
    </font>
    <font>
      <sz val="11.5"/>
      <color rgb="FF000000"/>
      <name val="Times New Roman"/>
      <family val="1"/>
      <charset val="1"/>
    </font>
    <font>
      <sz val="12"/>
      <color rgb="FF000000"/>
      <name val="Times New Roman"/>
      <family val="1"/>
      <charset val="1"/>
    </font>
    <font>
      <sz val="11"/>
      <color rgb="FF00B050"/>
      <name val="Arial"/>
      <family val="2"/>
      <charset val="1"/>
    </font>
    <font>
      <vertAlign val="subscript"/>
      <sz val="12"/>
      <color rgb="FF000000"/>
      <name val="Times New Roman"/>
      <family val="1"/>
      <charset val="1"/>
    </font>
    <font>
      <b val="true"/>
      <sz val="36"/>
      <color rgb="FF000000"/>
      <name val="Times New Roman"/>
      <family val="1"/>
      <charset val="1"/>
    </font>
    <font>
      <sz val="11"/>
      <color rgb="FF00B050"/>
      <name val="Calibri"/>
      <family val="2"/>
      <charset val="1"/>
    </font>
    <font>
      <sz val="28"/>
      <name val="Times New Roman"/>
      <family val="1"/>
      <charset val="1"/>
    </font>
    <font>
      <sz val="28"/>
      <color rgb="FF000000"/>
      <name val="Times New Roman"/>
      <family val="1"/>
      <charset val="1"/>
    </font>
    <font>
      <b val="true"/>
      <sz val="11"/>
      <name val="Times New Roman"/>
      <family val="1"/>
      <charset val="1"/>
    </font>
    <font>
      <u val="single"/>
      <sz val="11"/>
      <color rgb="FF000000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rgb="FFA5A5A5"/>
        <bgColor rgb="FFBFBFBF"/>
      </patternFill>
    </fill>
    <fill>
      <patternFill patternType="solid">
        <fgColor rgb="FFE7E6E6"/>
        <bgColor rgb="FFF2F2F2"/>
      </patternFill>
    </fill>
    <fill>
      <patternFill patternType="solid">
        <fgColor rgb="FFBFBFBF"/>
        <bgColor rgb="FFCCCCFF"/>
      </patternFill>
    </fill>
    <fill>
      <patternFill patternType="solid">
        <fgColor rgb="FFFFFFFF"/>
        <bgColor rgb="FFF2F2F2"/>
      </patternFill>
    </fill>
    <fill>
      <patternFill patternType="solid">
        <fgColor rgb="FFF2F2F2"/>
        <bgColor rgb="FFE7E6E6"/>
      </patternFill>
    </fill>
  </fills>
  <borders count="54">
    <border diagonalUp="false" diagonalDown="false">
      <left/>
      <right/>
      <top/>
      <bottom/>
      <diagonal/>
    </border>
    <border diagonalUp="false" diagonalDown="false"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true" diagonalDown="true">
      <left style="medium"/>
      <right style="medium"/>
      <top style="medium"/>
      <bottom style="medium"/>
      <diagonal style="thin"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true" diagonalDown="true">
      <left style="medium"/>
      <right style="medium"/>
      <top style="medium"/>
      <bottom style="thin"/>
      <diagonal style="thin"/>
    </border>
    <border diagonalUp="false" diagonalDown="false">
      <left style="medium"/>
      <right style="medium"/>
      <top style="thin"/>
      <bottom/>
      <diagonal/>
    </border>
    <border diagonalUp="true" diagonalDown="true">
      <left style="medium"/>
      <right style="medium"/>
      <top style="thin"/>
      <bottom style="thin"/>
      <diagonal style="thin"/>
    </border>
    <border diagonalUp="false" diagonalDown="false">
      <left style="thick"/>
      <right style="medium"/>
      <top style="thick"/>
      <bottom style="medium"/>
      <diagonal/>
    </border>
    <border diagonalUp="false" diagonalDown="false">
      <left style="medium"/>
      <right style="thick"/>
      <top style="thick"/>
      <bottom style="medium"/>
      <diagonal/>
    </border>
    <border diagonalUp="false" diagonalDown="false">
      <left style="thick"/>
      <right style="thick"/>
      <top style="thick"/>
      <bottom style="medium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 style="medium"/>
      <right style="thick"/>
      <top style="medium"/>
      <bottom style="medium"/>
      <diagonal/>
    </border>
    <border diagonalUp="false" diagonalDown="false">
      <left style="medium"/>
      <right style="thin"/>
      <top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 style="medium"/>
      <top style="double">
        <color rgb="FF3F3F3F"/>
      </top>
      <bottom style="thin"/>
      <diagonal/>
    </border>
    <border diagonalUp="false" diagonalDown="false">
      <left style="medium"/>
      <right style="thin"/>
      <top style="double"/>
      <bottom/>
      <diagonal/>
    </border>
    <border diagonalUp="false" diagonalDown="false">
      <left/>
      <right style="medium"/>
      <top style="double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thick"/>
      <right style="medium"/>
      <top style="medium"/>
      <bottom style="thick"/>
      <diagonal/>
    </border>
    <border diagonalUp="false" diagonalDown="false">
      <left style="medium"/>
      <right style="medium"/>
      <top style="medium"/>
      <bottom style="thick"/>
      <diagonal/>
    </border>
    <border diagonalUp="false" diagonalDown="false">
      <left style="medium"/>
      <right style="thick"/>
      <top style="medium"/>
      <bottom style="thick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thick"/>
      <top/>
      <bottom style="medium"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ck"/>
      <top style="medium"/>
      <bottom/>
      <diagonal/>
    </border>
    <border diagonalUp="false" diagonalDown="false">
      <left style="thick"/>
      <right style="medium"/>
      <top style="thick"/>
      <bottom style="thick"/>
      <diagonal/>
    </border>
    <border diagonalUp="false" diagonalDown="false">
      <left style="medium"/>
      <right style="medium"/>
      <top style="thick"/>
      <bottom style="thick"/>
      <diagonal/>
    </border>
    <border diagonalUp="false" diagonalDown="false">
      <left style="medium"/>
      <right style="thick"/>
      <top style="thick"/>
      <bottom style="thick"/>
      <diagonal/>
    </border>
    <border diagonalUp="false" diagonalDown="false">
      <left style="medium"/>
      <right style="thin"/>
      <top/>
      <bottom style="double"/>
      <diagonal/>
    </border>
    <border diagonalUp="false" diagonalDown="false">
      <left/>
      <right style="medium"/>
      <top/>
      <bottom style="double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21" fillId="2" borderId="1" applyFont="true" applyBorder="true" applyAlignment="true" applyProtection="false">
      <alignment horizontal="general" vertical="bottom" textRotation="0" wrapText="false" indent="0" shrinkToFit="false"/>
    </xf>
  </cellStyleXfs>
  <cellXfs count="20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3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7" fillId="3" borderId="5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5" fontId="7" fillId="3" borderId="2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5" fontId="7" fillId="3" borderId="2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7" fillId="0" borderId="4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7" fillId="4" borderId="6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6" fontId="11" fillId="3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2" fillId="3" borderId="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3" fillId="0" borderId="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13" fillId="0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14" fillId="3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14" fillId="3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3" fillId="0" borderId="7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9" fontId="13" fillId="0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13" fillId="0" borderId="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13" fillId="5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3" fillId="0" borderId="7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70" fontId="14" fillId="3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13" fillId="0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15" fillId="3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6" fillId="0" borderId="7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4" fillId="4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14" fillId="3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3" fillId="0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13" fillId="0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8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5" fillId="6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14" fillId="3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3" fillId="0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0" fontId="14" fillId="3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14" fillId="3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9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0" fillId="0" borderId="8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8" fillId="0" borderId="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8" fillId="0" borderId="8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0" fillId="0" borderId="8" xfId="0" applyFont="fals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0" fillId="0" borderId="8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0" fillId="0" borderId="8" xfId="0" applyFont="fals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0" fillId="0" borderId="8" xfId="0" applyFont="fals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8" fillId="0" borderId="8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70" fontId="0" fillId="0" borderId="8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0" fillId="0" borderId="8" xfId="0" applyFont="fals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0" fillId="0" borderId="8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0" fillId="0" borderId="8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4" fillId="4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14" fillId="3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2" borderId="1" xfId="20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64" fontId="22" fillId="6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6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6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8" fillId="0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24" fillId="3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7" fillId="0" borderId="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7" fillId="0" borderId="8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7" fillId="0" borderId="8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9" fillId="0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1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2" fillId="6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6" borderId="1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5" fillId="6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5" fillId="6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5" fillId="6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6" fillId="0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5" fontId="17" fillId="0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9" fillId="0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7" fillId="0" borderId="1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3" fillId="6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21" fillId="2" borderId="1" xfId="2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1" fillId="2" borderId="1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21" fillId="2" borderId="1" xfId="2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21" fillId="2" borderId="1" xfId="20" applyFont="fals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21" fillId="2" borderId="1" xfId="2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1" fillId="2" borderId="1" xfId="20" applyFont="true" applyBorder="false" applyAlignment="true" applyProtection="true">
      <alignment horizontal="center" vertical="center" textRotation="0" wrapText="true" indent="0" shrinkToFit="false"/>
      <protection locked="false" hidden="false"/>
    </xf>
    <xf numFmtId="169" fontId="21" fillId="2" borderId="1" xfId="20" applyFont="fals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21" fillId="2" borderId="1" xfId="20" applyFont="fals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1" fillId="2" borderId="1" xfId="20" applyFont="true" applyBorder="false" applyAlignment="true" applyProtection="true">
      <alignment horizontal="center" vertical="center" textRotation="0" wrapText="true" indent="0" shrinkToFit="false"/>
      <protection locked="false" hidden="false"/>
    </xf>
    <xf numFmtId="170" fontId="21" fillId="2" borderId="1" xfId="2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21" fillId="2" borderId="1" xfId="20" applyFont="fals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21" fillId="2" borderId="1" xfId="2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0" borderId="1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3" fillId="6" borderId="1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3" fillId="6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9" fillId="0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23" fillId="6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5" fillId="6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3" fillId="6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21" fillId="2" borderId="1" xfId="2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5" fontId="21" fillId="2" borderId="1" xfId="20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70" fontId="21" fillId="2" borderId="1" xfId="2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9" fontId="21" fillId="2" borderId="1" xfId="2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5" fontId="9" fillId="3" borderId="1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1" fontId="9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1" fillId="3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3" fillId="0" borderId="8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8" fontId="14" fillId="3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13" fillId="0" borderId="8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13" fillId="5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3" fillId="0" borderId="8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6" fontId="13" fillId="0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15" fillId="3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16" fillId="0" borderId="8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9" fillId="0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2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3" fillId="6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8" fillId="6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14" fillId="3" borderId="2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5" fillId="6" borderId="1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9" fillId="6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23" fillId="6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6" borderId="2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3" fillId="6" borderId="2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3" fillId="6" borderId="2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30" fillId="0" borderId="8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8" fillId="6" borderId="1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23" fillId="6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9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6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6" borderId="2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6" borderId="3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6" borderId="3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32" fillId="6" borderId="3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32" fillId="6" borderId="3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32" fillId="6" borderId="3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9" fillId="3" borderId="3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1" fontId="9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5" fillId="6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26" fillId="0" borderId="1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1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3" borderId="3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9" fillId="3" borderId="3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0" borderId="2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16" fillId="0" borderId="2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9" fillId="6" borderId="1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3" fillId="6" borderId="3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33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34" fillId="3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36" fillId="3" borderId="16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5" fontId="36" fillId="3" borderId="3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36" fillId="3" borderId="39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5" fontId="36" fillId="3" borderId="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5" fontId="36" fillId="3" borderId="4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0" fillId="0" borderId="4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0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0" fillId="0" borderId="2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0" fillId="0" borderId="4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0" fillId="0" borderId="4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0" fillId="0" borderId="8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0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0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0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0" fillId="0" borderId="4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0" fillId="3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0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0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0" fillId="0" borderId="4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0" fillId="0" borderId="8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0" fillId="0" borderId="45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3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3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3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3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3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0" fillId="3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0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0" fillId="0" borderId="10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0" fillId="0" borderId="10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0" fillId="0" borderId="44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Excel Built-in Explanatory Text" xfId="20" builtinId="53" customBuiltin="tru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6100"/>
      <rgbColor rgb="FF000080"/>
      <rgbColor rgb="FF9C6500"/>
      <rgbColor rgb="FF800080"/>
      <rgbColor rgb="FF008080"/>
      <rgbColor rgb="FFBFBFBF"/>
      <rgbColor rgb="FF808080"/>
      <rgbColor rgb="FF9999FF"/>
      <rgbColor rgb="FF993366"/>
      <rgbColor rgb="FFF2F2F2"/>
      <rgbColor rgb="FFE7E6E6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A5A5A5"/>
      <rgbColor rgb="FF003366"/>
      <rgbColor rgb="FF00B050"/>
      <rgbColor rgb="FF003300"/>
      <rgbColor rgb="FF3F3F3F"/>
      <rgbColor rgb="FF993300"/>
      <rgbColor rgb="FF993366"/>
      <rgbColor rgb="FF333399"/>
      <rgbColor rgb="FF373230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sharedStrings" Target="sharedStrings.xml"/>
</Relationships>
</file>

<file path=xl/tables/table1.xml><?xml version="1.0" encoding="utf-8"?>
<table xmlns="http://schemas.openxmlformats.org/spreadsheetml/2006/main" id="1" name="Tabelle21" displayName="Tabelle21" ref="B3:R203" headerRowCount="1" totalsRowCount="0" totalsRowShown="0">
  <autoFilter ref="B3:R203"/>
  <tableColumns count="17">
    <tableColumn id="1" name="lfd.&#10;NR."/>
    <tableColumn id="2" name="Kaliber"/>
    <tableColumn id="3" name="Pulversorte"/>
    <tableColumn id="4" name="Pulver-&#10;preis&#10;&#10;&#10;je 1 kg&#10;in EUR"/>
    <tableColumn id="5" name="zu verladende&#10;Menge Pulver&#10;&#10;&#10;je 1 Patrone&#10;in gr."/>
    <tableColumn id="6" name="Hülsen-&#10;sorte&#10;&#10;&#10;LOS"/>
    <tableColumn id="7" name="Hülsenpreis&#10;&#10;&#10;&#10;je 1 Stück&#10;in EUR"/>
    <tableColumn id="8" name="Hülsenlänge&#10;&#10;&#10;&#10;in mm"/>
    <tableColumn id="9" name="Patronenlänge&#10;&#10;&#10;&#10;in mm"/>
    <tableColumn id="10" name="Geschoss"/>
    <tableColumn id="11" name="Geschoss-&#10;diameter &#10;&#10; &#10;in Zoll"/>
    <tableColumn id="12" name="Geschoss-&#10;gewicht&#10;&#10;&#10;in gr."/>
    <tableColumn id="13" name="Geschoss-&#10;preis&#10;&#10;&#10;je 500 Stück&#10;in EUR"/>
    <tableColumn id="14" name="Crimp"/>
    <tableColumn id="15" name="Zündhütchen-&#10;sorte"/>
    <tableColumn id="16" name="Zündhütchen-&#10;preis&#10;&#10;&#10;je 100 Stück&#10;in EUR"/>
    <tableColumn id="17" name="Waffe &#10;/&#10;Disziplin"/>
  </tableColumns>
</table>
</file>

<file path=xl/worksheets/_rels/sheet5.xml.rels><?xml version="1.0" encoding="UTF-8"?>
<Relationships xmlns="http://schemas.openxmlformats.org/package/2006/relationships"><Relationship Id="rId1" Type="http://schemas.openxmlformats.org/officeDocument/2006/relationships/table" Target="../tables/table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AMJ305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pane xSplit="0" ySplit="5" topLeftCell="A6" activePane="bottomLeft" state="frozen"/>
      <selection pane="topLeft" activeCell="D1" activeCellId="0" sqref="D1"/>
      <selection pane="bottomLeft" activeCell="J9" activeCellId="0" sqref="J9"/>
    </sheetView>
  </sheetViews>
  <sheetFormatPr defaultRowHeight="14.25" zeroHeight="false" outlineLevelRow="0" outlineLevelCol="0"/>
  <cols>
    <col collapsed="false" customWidth="true" hidden="false" outlineLevel="0" max="1" min="1" style="1" width="3.99"/>
    <col collapsed="false" customWidth="true" hidden="false" outlineLevel="0" max="2" min="2" style="1" width="6.91"/>
    <col collapsed="false" customWidth="true" hidden="false" outlineLevel="0" max="3" min="3" style="1" width="13.07"/>
    <col collapsed="false" customWidth="true" hidden="false" outlineLevel="0" max="4" min="4" style="1" width="24.52"/>
    <col collapsed="false" customWidth="true" hidden="false" outlineLevel="0" max="6" min="5" style="1" width="13.07"/>
    <col collapsed="false" customWidth="true" hidden="false" outlineLevel="0" max="7" min="7" style="1" width="17.93"/>
    <col collapsed="false" customWidth="true" hidden="false" outlineLevel="0" max="9" min="8" style="1" width="15.55"/>
    <col collapsed="false" customWidth="true" hidden="false" outlineLevel="0" max="10" min="10" style="1" width="18.47"/>
    <col collapsed="false" customWidth="true" hidden="false" outlineLevel="0" max="11" min="11" style="1" width="17.28"/>
    <col collapsed="false" customWidth="true" hidden="false" outlineLevel="0" max="12" min="12" style="1" width="20.63"/>
    <col collapsed="false" customWidth="true" hidden="false" outlineLevel="0" max="13" min="13" style="1" width="28.3"/>
    <col collapsed="false" customWidth="true" hidden="false" outlineLevel="0" max="14" min="14" style="1" width="12.85"/>
    <col collapsed="false" customWidth="true" hidden="false" outlineLevel="0" max="15" min="15" style="1" width="17.49"/>
    <col collapsed="false" customWidth="true" hidden="false" outlineLevel="0" max="16" min="16" style="1" width="18.14"/>
    <col collapsed="false" customWidth="true" hidden="false" outlineLevel="0" max="17" min="17" style="1" width="18.79"/>
    <col collapsed="false" customWidth="true" hidden="false" outlineLevel="0" max="18" min="18" style="1" width="17.93"/>
    <col collapsed="false" customWidth="true" hidden="false" outlineLevel="0" max="19" min="19" style="1" width="11.66"/>
    <col collapsed="false" customWidth="true" hidden="false" outlineLevel="0" max="20" min="20" style="1" width="16.95"/>
    <col collapsed="false" customWidth="true" hidden="false" outlineLevel="0" max="26" min="21" style="1" width="15.88"/>
    <col collapsed="false" customWidth="true" hidden="false" outlineLevel="0" max="27" min="27" style="1" width="20.3"/>
    <col collapsed="false" customWidth="true" hidden="false" outlineLevel="0" max="28" min="28" style="1" width="10.91"/>
    <col collapsed="false" customWidth="true" hidden="false" outlineLevel="0" max="30" min="29" style="1" width="12.31"/>
    <col collapsed="false" customWidth="true" hidden="false" outlineLevel="0" max="31" min="31" style="1" width="11.88"/>
    <col collapsed="false" customWidth="true" hidden="false" outlineLevel="0" max="32" min="32" style="1" width="13.5"/>
    <col collapsed="false" customWidth="true" hidden="false" outlineLevel="0" max="33" min="33" style="1" width="14.26"/>
    <col collapsed="false" customWidth="true" hidden="false" outlineLevel="0" max="34" min="34" style="1" width="14.47"/>
    <col collapsed="false" customWidth="true" hidden="false" outlineLevel="0" max="35" min="35" style="1" width="3.99"/>
    <col collapsed="false" customWidth="true" hidden="false" outlineLevel="0" max="36" min="36" style="1" width="28.51"/>
    <col collapsed="false" customWidth="true" hidden="false" outlineLevel="0" max="37" min="37" style="1" width="13.93"/>
    <col collapsed="false" customWidth="true" hidden="false" outlineLevel="0" max="39" min="38" style="1" width="13.29"/>
    <col collapsed="false" customWidth="true" hidden="false" outlineLevel="0" max="42" min="40" style="1" width="11.12"/>
    <col collapsed="false" customWidth="true" hidden="false" outlineLevel="0" max="43" min="43" style="1" width="13.07"/>
    <col collapsed="false" customWidth="true" hidden="false" outlineLevel="0" max="44" min="44" style="1" width="11.12"/>
    <col collapsed="false" customWidth="true" hidden="false" outlineLevel="0" max="45" min="45" style="1" width="11.66"/>
    <col collapsed="false" customWidth="true" hidden="false" outlineLevel="0" max="46" min="46" style="1" width="11.12"/>
    <col collapsed="false" customWidth="true" hidden="false" outlineLevel="0" max="49" min="47" style="1" width="13.5"/>
    <col collapsed="false" customWidth="true" hidden="false" outlineLevel="0" max="1025" min="50" style="1" width="11.12"/>
  </cols>
  <sheetData>
    <row r="1" customFormat="false" ht="13.5" hidden="false" customHeight="true" outlineLevel="0" collapsed="false">
      <c r="A1" s="0"/>
      <c r="B1" s="0"/>
      <c r="C1" s="0"/>
      <c r="D1" s="0"/>
      <c r="E1" s="0"/>
      <c r="F1" s="0"/>
      <c r="G1" s="0"/>
      <c r="H1" s="0"/>
      <c r="I1" s="0"/>
      <c r="J1" s="0"/>
      <c r="K1" s="0"/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  <c r="IX1" s="0"/>
      <c r="IY1" s="0"/>
      <c r="IZ1" s="0"/>
      <c r="JA1" s="0"/>
      <c r="JB1" s="0"/>
      <c r="JC1" s="0"/>
      <c r="JD1" s="0"/>
      <c r="JE1" s="0"/>
      <c r="JF1" s="0"/>
      <c r="JG1" s="0"/>
      <c r="JH1" s="0"/>
      <c r="JI1" s="0"/>
      <c r="JJ1" s="0"/>
      <c r="JK1" s="0"/>
      <c r="JL1" s="0"/>
      <c r="JM1" s="0"/>
      <c r="JN1" s="0"/>
      <c r="JO1" s="0"/>
      <c r="JP1" s="0"/>
      <c r="JQ1" s="0"/>
      <c r="JR1" s="0"/>
      <c r="JS1" s="0"/>
      <c r="JT1" s="0"/>
      <c r="JU1" s="0"/>
      <c r="JV1" s="0"/>
      <c r="JW1" s="0"/>
      <c r="JX1" s="0"/>
      <c r="JY1" s="0"/>
      <c r="JZ1" s="0"/>
      <c r="KA1" s="0"/>
      <c r="KB1" s="0"/>
      <c r="KC1" s="0"/>
      <c r="KD1" s="0"/>
      <c r="KE1" s="0"/>
      <c r="KF1" s="0"/>
      <c r="KG1" s="0"/>
      <c r="KH1" s="0"/>
      <c r="KI1" s="0"/>
      <c r="KJ1" s="0"/>
      <c r="KK1" s="0"/>
      <c r="KL1" s="0"/>
      <c r="KM1" s="0"/>
      <c r="KN1" s="0"/>
      <c r="KO1" s="0"/>
      <c r="KP1" s="0"/>
      <c r="KQ1" s="0"/>
      <c r="KR1" s="0"/>
      <c r="KS1" s="0"/>
      <c r="KT1" s="0"/>
      <c r="KU1" s="0"/>
      <c r="KV1" s="0"/>
      <c r="KW1" s="0"/>
      <c r="KX1" s="0"/>
      <c r="KY1" s="0"/>
      <c r="KZ1" s="0"/>
      <c r="LA1" s="0"/>
      <c r="LB1" s="0"/>
      <c r="LC1" s="0"/>
      <c r="LD1" s="0"/>
      <c r="LE1" s="0"/>
      <c r="LF1" s="0"/>
      <c r="LG1" s="0"/>
      <c r="LH1" s="0"/>
      <c r="LI1" s="0"/>
      <c r="LJ1" s="0"/>
      <c r="LK1" s="0"/>
      <c r="LL1" s="0"/>
      <c r="LM1" s="0"/>
      <c r="LN1" s="0"/>
      <c r="LO1" s="0"/>
      <c r="LP1" s="0"/>
      <c r="LQ1" s="0"/>
      <c r="LR1" s="0"/>
      <c r="LS1" s="0"/>
      <c r="LT1" s="0"/>
      <c r="LU1" s="0"/>
      <c r="LV1" s="0"/>
      <c r="LW1" s="0"/>
      <c r="LX1" s="0"/>
      <c r="LY1" s="0"/>
      <c r="LZ1" s="0"/>
      <c r="MA1" s="0"/>
      <c r="MB1" s="0"/>
      <c r="MC1" s="0"/>
      <c r="MD1" s="0"/>
      <c r="ME1" s="0"/>
      <c r="MF1" s="0"/>
      <c r="MG1" s="0"/>
      <c r="MH1" s="0"/>
      <c r="MI1" s="0"/>
      <c r="MJ1" s="0"/>
      <c r="MK1" s="0"/>
      <c r="ML1" s="0"/>
      <c r="MM1" s="0"/>
      <c r="MN1" s="0"/>
      <c r="MO1" s="0"/>
      <c r="MP1" s="0"/>
      <c r="MQ1" s="0"/>
      <c r="MR1" s="0"/>
      <c r="MS1" s="0"/>
      <c r="MT1" s="0"/>
      <c r="MU1" s="0"/>
      <c r="MV1" s="0"/>
      <c r="MW1" s="0"/>
      <c r="MX1" s="0"/>
      <c r="MY1" s="0"/>
      <c r="MZ1" s="0"/>
      <c r="NA1" s="0"/>
      <c r="NB1" s="0"/>
      <c r="NC1" s="0"/>
      <c r="ND1" s="0"/>
      <c r="NE1" s="0"/>
      <c r="NF1" s="0"/>
      <c r="NG1" s="0"/>
      <c r="NH1" s="0"/>
      <c r="NI1" s="0"/>
      <c r="NJ1" s="0"/>
      <c r="NK1" s="0"/>
      <c r="NL1" s="0"/>
      <c r="NM1" s="0"/>
      <c r="NN1" s="0"/>
      <c r="NO1" s="0"/>
      <c r="NP1" s="0"/>
      <c r="NQ1" s="0"/>
      <c r="NR1" s="0"/>
      <c r="NS1" s="0"/>
      <c r="NT1" s="0"/>
      <c r="NU1" s="0"/>
      <c r="NV1" s="0"/>
      <c r="NW1" s="0"/>
      <c r="NX1" s="0"/>
      <c r="NY1" s="0"/>
      <c r="NZ1" s="0"/>
      <c r="OA1" s="0"/>
      <c r="OB1" s="0"/>
      <c r="OC1" s="0"/>
      <c r="OD1" s="0"/>
      <c r="OE1" s="0"/>
      <c r="OF1" s="0"/>
      <c r="OG1" s="0"/>
      <c r="OH1" s="0"/>
      <c r="OI1" s="0"/>
      <c r="OJ1" s="0"/>
      <c r="OK1" s="0"/>
      <c r="OL1" s="0"/>
      <c r="OM1" s="0"/>
      <c r="ON1" s="0"/>
      <c r="OO1" s="0"/>
      <c r="OP1" s="0"/>
      <c r="OQ1" s="0"/>
      <c r="OR1" s="0"/>
      <c r="OS1" s="0"/>
      <c r="OT1" s="0"/>
      <c r="OU1" s="0"/>
      <c r="OV1" s="0"/>
      <c r="OW1" s="0"/>
      <c r="OX1" s="0"/>
      <c r="OY1" s="0"/>
      <c r="OZ1" s="0"/>
      <c r="PA1" s="0"/>
      <c r="PB1" s="0"/>
      <c r="PC1" s="0"/>
      <c r="PD1" s="0"/>
      <c r="PE1" s="0"/>
      <c r="PF1" s="0"/>
      <c r="PG1" s="0"/>
      <c r="PH1" s="0"/>
      <c r="PI1" s="0"/>
      <c r="PJ1" s="0"/>
      <c r="PK1" s="0"/>
      <c r="PL1" s="0"/>
      <c r="PM1" s="0"/>
      <c r="PN1" s="0"/>
      <c r="PO1" s="0"/>
      <c r="PP1" s="0"/>
      <c r="PQ1" s="0"/>
      <c r="PR1" s="0"/>
      <c r="PS1" s="0"/>
      <c r="PT1" s="0"/>
      <c r="PU1" s="0"/>
      <c r="PV1" s="0"/>
      <c r="PW1" s="0"/>
      <c r="PX1" s="0"/>
      <c r="PY1" s="0"/>
      <c r="PZ1" s="0"/>
      <c r="QA1" s="0"/>
      <c r="QB1" s="0"/>
      <c r="QC1" s="0"/>
      <c r="QD1" s="0"/>
      <c r="QE1" s="0"/>
      <c r="QF1" s="0"/>
      <c r="QG1" s="0"/>
      <c r="QH1" s="0"/>
      <c r="QI1" s="0"/>
      <c r="QJ1" s="0"/>
      <c r="QK1" s="0"/>
      <c r="QL1" s="0"/>
      <c r="QM1" s="0"/>
      <c r="QN1" s="0"/>
      <c r="QO1" s="0"/>
      <c r="QP1" s="0"/>
      <c r="QQ1" s="0"/>
      <c r="QR1" s="0"/>
      <c r="QS1" s="0"/>
      <c r="QT1" s="0"/>
      <c r="QU1" s="0"/>
      <c r="QV1" s="0"/>
      <c r="QW1" s="0"/>
      <c r="QX1" s="0"/>
      <c r="QY1" s="0"/>
      <c r="QZ1" s="0"/>
      <c r="RA1" s="0"/>
      <c r="RB1" s="0"/>
      <c r="RC1" s="0"/>
      <c r="RD1" s="0"/>
      <c r="RE1" s="0"/>
      <c r="RF1" s="0"/>
      <c r="RG1" s="0"/>
      <c r="RH1" s="0"/>
      <c r="RI1" s="0"/>
      <c r="RJ1" s="0"/>
      <c r="RK1" s="0"/>
      <c r="RL1" s="0"/>
      <c r="RM1" s="0"/>
      <c r="RN1" s="0"/>
      <c r="RO1" s="0"/>
      <c r="RP1" s="0"/>
      <c r="RQ1" s="0"/>
      <c r="RR1" s="0"/>
      <c r="RS1" s="0"/>
      <c r="RT1" s="0"/>
      <c r="RU1" s="0"/>
      <c r="RV1" s="0"/>
      <c r="RW1" s="0"/>
      <c r="RX1" s="0"/>
      <c r="RY1" s="0"/>
      <c r="RZ1" s="0"/>
      <c r="SA1" s="0"/>
      <c r="SB1" s="0"/>
      <c r="SC1" s="0"/>
      <c r="SD1" s="0"/>
      <c r="SE1" s="0"/>
      <c r="SF1" s="0"/>
      <c r="SG1" s="0"/>
      <c r="SH1" s="0"/>
      <c r="SI1" s="0"/>
      <c r="SJ1" s="0"/>
      <c r="SK1" s="0"/>
      <c r="SL1" s="0"/>
      <c r="SM1" s="0"/>
      <c r="SN1" s="0"/>
      <c r="SO1" s="0"/>
      <c r="SP1" s="0"/>
      <c r="SQ1" s="0"/>
      <c r="SR1" s="0"/>
      <c r="SS1" s="0"/>
      <c r="ST1" s="0"/>
      <c r="SU1" s="0"/>
      <c r="SV1" s="0"/>
      <c r="SW1" s="0"/>
      <c r="SX1" s="0"/>
      <c r="SY1" s="0"/>
      <c r="SZ1" s="0"/>
      <c r="TA1" s="0"/>
      <c r="TB1" s="0"/>
      <c r="TC1" s="0"/>
      <c r="TD1" s="0"/>
      <c r="TE1" s="0"/>
      <c r="TF1" s="0"/>
      <c r="TG1" s="0"/>
      <c r="TH1" s="0"/>
      <c r="TI1" s="0"/>
      <c r="TJ1" s="0"/>
      <c r="TK1" s="0"/>
      <c r="TL1" s="0"/>
      <c r="TM1" s="0"/>
      <c r="TN1" s="0"/>
      <c r="TO1" s="0"/>
      <c r="TP1" s="0"/>
      <c r="TQ1" s="0"/>
      <c r="TR1" s="0"/>
      <c r="TS1" s="0"/>
      <c r="TT1" s="0"/>
      <c r="TU1" s="0"/>
      <c r="TV1" s="0"/>
      <c r="TW1" s="0"/>
      <c r="TX1" s="0"/>
      <c r="TY1" s="0"/>
      <c r="TZ1" s="0"/>
      <c r="UA1" s="0"/>
      <c r="UB1" s="0"/>
      <c r="UC1" s="0"/>
      <c r="UD1" s="0"/>
      <c r="UE1" s="0"/>
      <c r="UF1" s="0"/>
      <c r="UG1" s="0"/>
      <c r="UH1" s="0"/>
      <c r="UI1" s="0"/>
      <c r="UJ1" s="0"/>
      <c r="UK1" s="0"/>
      <c r="UL1" s="0"/>
      <c r="UM1" s="0"/>
      <c r="UN1" s="0"/>
      <c r="UO1" s="0"/>
      <c r="UP1" s="0"/>
      <c r="UQ1" s="0"/>
      <c r="UR1" s="0"/>
      <c r="US1" s="0"/>
      <c r="UT1" s="0"/>
      <c r="UU1" s="0"/>
      <c r="UV1" s="0"/>
      <c r="UW1" s="0"/>
      <c r="UX1" s="0"/>
      <c r="UY1" s="0"/>
      <c r="UZ1" s="0"/>
      <c r="VA1" s="0"/>
      <c r="VB1" s="0"/>
      <c r="VC1" s="0"/>
      <c r="VD1" s="0"/>
      <c r="VE1" s="0"/>
      <c r="VF1" s="0"/>
      <c r="VG1" s="0"/>
      <c r="VH1" s="0"/>
      <c r="VI1" s="0"/>
      <c r="VJ1" s="0"/>
      <c r="VK1" s="0"/>
      <c r="VL1" s="0"/>
      <c r="VM1" s="0"/>
      <c r="VN1" s="0"/>
      <c r="VO1" s="0"/>
      <c r="VP1" s="0"/>
      <c r="VQ1" s="0"/>
      <c r="VR1" s="0"/>
      <c r="VS1" s="0"/>
      <c r="VT1" s="0"/>
      <c r="VU1" s="0"/>
      <c r="VV1" s="0"/>
      <c r="VW1" s="0"/>
      <c r="VX1" s="0"/>
      <c r="VY1" s="0"/>
      <c r="VZ1" s="0"/>
      <c r="WA1" s="0"/>
      <c r="WB1" s="0"/>
      <c r="WC1" s="0"/>
      <c r="WD1" s="0"/>
      <c r="WE1" s="0"/>
      <c r="WF1" s="0"/>
      <c r="WG1" s="0"/>
      <c r="WH1" s="0"/>
      <c r="WI1" s="0"/>
      <c r="WJ1" s="0"/>
      <c r="WK1" s="0"/>
      <c r="WL1" s="0"/>
      <c r="WM1" s="0"/>
      <c r="WN1" s="0"/>
      <c r="WO1" s="0"/>
      <c r="WP1" s="0"/>
      <c r="WQ1" s="0"/>
      <c r="WR1" s="0"/>
      <c r="WS1" s="0"/>
      <c r="WT1" s="0"/>
      <c r="WU1" s="0"/>
      <c r="WV1" s="0"/>
      <c r="WW1" s="0"/>
      <c r="WX1" s="0"/>
      <c r="WY1" s="0"/>
      <c r="WZ1" s="0"/>
      <c r="XA1" s="0"/>
      <c r="XB1" s="0"/>
      <c r="XC1" s="0"/>
      <c r="XD1" s="0"/>
      <c r="XE1" s="0"/>
      <c r="XF1" s="0"/>
      <c r="XG1" s="0"/>
      <c r="XH1" s="0"/>
      <c r="XI1" s="0"/>
      <c r="XJ1" s="0"/>
      <c r="XK1" s="0"/>
      <c r="XL1" s="0"/>
      <c r="XM1" s="0"/>
      <c r="XN1" s="0"/>
      <c r="XO1" s="0"/>
      <c r="XP1" s="0"/>
      <c r="XQ1" s="0"/>
      <c r="XR1" s="0"/>
      <c r="XS1" s="0"/>
      <c r="XT1" s="0"/>
      <c r="XU1" s="0"/>
      <c r="XV1" s="0"/>
      <c r="XW1" s="0"/>
      <c r="XX1" s="0"/>
      <c r="XY1" s="0"/>
      <c r="XZ1" s="0"/>
      <c r="YA1" s="0"/>
      <c r="YB1" s="0"/>
      <c r="YC1" s="0"/>
      <c r="YD1" s="0"/>
      <c r="YE1" s="0"/>
      <c r="YF1" s="0"/>
      <c r="YG1" s="0"/>
      <c r="YH1" s="0"/>
      <c r="YI1" s="0"/>
      <c r="YJ1" s="0"/>
      <c r="YK1" s="0"/>
      <c r="YL1" s="0"/>
      <c r="YM1" s="0"/>
      <c r="YN1" s="0"/>
      <c r="YO1" s="0"/>
      <c r="YP1" s="0"/>
      <c r="YQ1" s="0"/>
      <c r="YR1" s="0"/>
      <c r="YS1" s="0"/>
      <c r="YT1" s="0"/>
      <c r="YU1" s="0"/>
      <c r="YV1" s="0"/>
      <c r="YW1" s="0"/>
      <c r="YX1" s="0"/>
      <c r="YY1" s="0"/>
      <c r="YZ1" s="0"/>
      <c r="ZA1" s="0"/>
      <c r="ZB1" s="0"/>
      <c r="ZC1" s="0"/>
      <c r="ZD1" s="0"/>
      <c r="ZE1" s="0"/>
      <c r="ZF1" s="0"/>
      <c r="ZG1" s="0"/>
      <c r="ZH1" s="0"/>
      <c r="ZI1" s="0"/>
      <c r="ZJ1" s="0"/>
      <c r="ZK1" s="0"/>
      <c r="ZL1" s="0"/>
      <c r="ZM1" s="0"/>
      <c r="ZN1" s="0"/>
      <c r="ZO1" s="0"/>
      <c r="ZP1" s="0"/>
      <c r="ZQ1" s="0"/>
      <c r="ZR1" s="0"/>
      <c r="ZS1" s="0"/>
      <c r="ZT1" s="0"/>
      <c r="ZU1" s="0"/>
      <c r="ZV1" s="0"/>
      <c r="ZW1" s="0"/>
      <c r="ZX1" s="0"/>
      <c r="ZY1" s="0"/>
      <c r="ZZ1" s="0"/>
      <c r="AAA1" s="0"/>
      <c r="AAB1" s="0"/>
      <c r="AAC1" s="0"/>
      <c r="AAD1" s="0"/>
      <c r="AAE1" s="0"/>
      <c r="AAF1" s="0"/>
      <c r="AAG1" s="0"/>
      <c r="AAH1" s="0"/>
      <c r="AAI1" s="0"/>
      <c r="AAJ1" s="0"/>
      <c r="AAK1" s="0"/>
      <c r="AAL1" s="0"/>
      <c r="AAM1" s="0"/>
      <c r="AAN1" s="0"/>
      <c r="AAO1" s="0"/>
      <c r="AAP1" s="0"/>
      <c r="AAQ1" s="0"/>
      <c r="AAR1" s="0"/>
      <c r="AAS1" s="0"/>
      <c r="AAT1" s="0"/>
      <c r="AAU1" s="0"/>
      <c r="AAV1" s="0"/>
      <c r="AAW1" s="0"/>
      <c r="AAX1" s="0"/>
      <c r="AAY1" s="0"/>
      <c r="AAZ1" s="0"/>
      <c r="ABA1" s="0"/>
      <c r="ABB1" s="0"/>
      <c r="ABC1" s="0"/>
      <c r="ABD1" s="0"/>
      <c r="ABE1" s="0"/>
      <c r="ABF1" s="0"/>
      <c r="ABG1" s="0"/>
      <c r="ABH1" s="0"/>
      <c r="ABI1" s="0"/>
      <c r="ABJ1" s="0"/>
      <c r="ABK1" s="0"/>
      <c r="ABL1" s="0"/>
      <c r="ABM1" s="0"/>
      <c r="ABN1" s="0"/>
      <c r="ABO1" s="0"/>
      <c r="ABP1" s="0"/>
      <c r="ABQ1" s="0"/>
      <c r="ABR1" s="0"/>
      <c r="ABS1" s="0"/>
      <c r="ABT1" s="0"/>
      <c r="ABU1" s="0"/>
      <c r="ABV1" s="0"/>
      <c r="ABW1" s="0"/>
      <c r="ABX1" s="0"/>
      <c r="ABY1" s="0"/>
      <c r="ABZ1" s="0"/>
      <c r="ACA1" s="0"/>
      <c r="ACB1" s="0"/>
      <c r="ACC1" s="0"/>
      <c r="ACD1" s="0"/>
      <c r="ACE1" s="0"/>
      <c r="ACF1" s="0"/>
      <c r="ACG1" s="0"/>
      <c r="ACH1" s="0"/>
      <c r="ACI1" s="0"/>
      <c r="ACJ1" s="0"/>
      <c r="ACK1" s="0"/>
      <c r="ACL1" s="0"/>
      <c r="ACM1" s="0"/>
      <c r="ACN1" s="0"/>
      <c r="ACO1" s="0"/>
      <c r="ACP1" s="0"/>
      <c r="ACQ1" s="0"/>
      <c r="ACR1" s="0"/>
      <c r="ACS1" s="0"/>
      <c r="ACT1" s="0"/>
      <c r="ACU1" s="0"/>
      <c r="ACV1" s="0"/>
      <c r="ACW1" s="0"/>
      <c r="ACX1" s="0"/>
      <c r="ACY1" s="0"/>
      <c r="ACZ1" s="0"/>
      <c r="ADA1" s="0"/>
      <c r="ADB1" s="0"/>
      <c r="ADC1" s="0"/>
      <c r="ADD1" s="0"/>
      <c r="ADE1" s="0"/>
      <c r="ADF1" s="0"/>
      <c r="ADG1" s="0"/>
      <c r="ADH1" s="0"/>
      <c r="ADI1" s="0"/>
      <c r="ADJ1" s="0"/>
      <c r="ADK1" s="0"/>
      <c r="ADL1" s="0"/>
      <c r="ADM1" s="0"/>
      <c r="ADN1" s="0"/>
      <c r="ADO1" s="0"/>
      <c r="ADP1" s="0"/>
      <c r="ADQ1" s="0"/>
      <c r="ADR1" s="0"/>
      <c r="ADS1" s="0"/>
      <c r="ADT1" s="0"/>
      <c r="ADU1" s="0"/>
      <c r="ADV1" s="0"/>
      <c r="ADW1" s="0"/>
      <c r="ADX1" s="0"/>
      <c r="ADY1" s="0"/>
      <c r="ADZ1" s="0"/>
      <c r="AEA1" s="0"/>
      <c r="AEB1" s="0"/>
      <c r="AEC1" s="0"/>
      <c r="AED1" s="0"/>
      <c r="AEE1" s="0"/>
      <c r="AEF1" s="0"/>
      <c r="AEG1" s="0"/>
      <c r="AEH1" s="0"/>
      <c r="AEI1" s="0"/>
      <c r="AEJ1" s="0"/>
      <c r="AEK1" s="0"/>
      <c r="AEL1" s="0"/>
      <c r="AEM1" s="0"/>
      <c r="AEN1" s="0"/>
      <c r="AEO1" s="0"/>
      <c r="AEP1" s="0"/>
      <c r="AEQ1" s="0"/>
      <c r="AER1" s="0"/>
      <c r="AES1" s="0"/>
      <c r="AET1" s="0"/>
      <c r="AEU1" s="0"/>
      <c r="AEV1" s="0"/>
      <c r="AEW1" s="0"/>
      <c r="AEX1" s="0"/>
      <c r="AEY1" s="0"/>
      <c r="AEZ1" s="0"/>
      <c r="AFA1" s="0"/>
      <c r="AFB1" s="0"/>
      <c r="AFC1" s="0"/>
      <c r="AFD1" s="0"/>
      <c r="AFE1" s="0"/>
      <c r="AFF1" s="0"/>
      <c r="AFG1" s="0"/>
      <c r="AFH1" s="0"/>
      <c r="AFI1" s="0"/>
      <c r="AFJ1" s="0"/>
      <c r="AFK1" s="0"/>
      <c r="AFL1" s="0"/>
      <c r="AFM1" s="0"/>
      <c r="AFN1" s="0"/>
      <c r="AFO1" s="0"/>
      <c r="AFP1" s="0"/>
      <c r="AFQ1" s="0"/>
      <c r="AFR1" s="0"/>
      <c r="AFS1" s="0"/>
      <c r="AFT1" s="0"/>
      <c r="AFU1" s="0"/>
      <c r="AFV1" s="0"/>
      <c r="AFW1" s="0"/>
      <c r="AFX1" s="0"/>
      <c r="AFY1" s="0"/>
      <c r="AFZ1" s="0"/>
      <c r="AGA1" s="0"/>
      <c r="AGB1" s="0"/>
      <c r="AGC1" s="0"/>
      <c r="AGD1" s="0"/>
      <c r="AGE1" s="0"/>
      <c r="AGF1" s="0"/>
      <c r="AGG1" s="0"/>
      <c r="AGH1" s="0"/>
      <c r="AGI1" s="0"/>
      <c r="AGJ1" s="0"/>
      <c r="AGK1" s="0"/>
      <c r="AGL1" s="0"/>
      <c r="AGM1" s="0"/>
      <c r="AGN1" s="0"/>
      <c r="AGO1" s="0"/>
      <c r="AGP1" s="0"/>
      <c r="AGQ1" s="0"/>
      <c r="AGR1" s="0"/>
      <c r="AGS1" s="0"/>
      <c r="AGT1" s="0"/>
      <c r="AGU1" s="0"/>
      <c r="AGV1" s="0"/>
      <c r="AGW1" s="0"/>
      <c r="AGX1" s="0"/>
      <c r="AGY1" s="0"/>
      <c r="AGZ1" s="0"/>
      <c r="AHA1" s="0"/>
      <c r="AHB1" s="0"/>
      <c r="AHC1" s="0"/>
      <c r="AHD1" s="0"/>
      <c r="AHE1" s="0"/>
      <c r="AHF1" s="0"/>
      <c r="AHG1" s="0"/>
      <c r="AHH1" s="0"/>
      <c r="AHI1" s="0"/>
      <c r="AHJ1" s="0"/>
      <c r="AHK1" s="0"/>
      <c r="AHL1" s="0"/>
      <c r="AHM1" s="0"/>
      <c r="AHN1" s="0"/>
      <c r="AHO1" s="0"/>
      <c r="AHP1" s="0"/>
      <c r="AHQ1" s="0"/>
      <c r="AHR1" s="0"/>
      <c r="AHS1" s="0"/>
      <c r="AHT1" s="0"/>
      <c r="AHU1" s="0"/>
      <c r="AHV1" s="0"/>
      <c r="AHW1" s="0"/>
      <c r="AHX1" s="0"/>
      <c r="AHY1" s="0"/>
      <c r="AHZ1" s="0"/>
      <c r="AIA1" s="0"/>
      <c r="AIB1" s="0"/>
      <c r="AIC1" s="0"/>
      <c r="AID1" s="0"/>
      <c r="AIE1" s="0"/>
      <c r="AIF1" s="0"/>
      <c r="AIG1" s="0"/>
      <c r="AIH1" s="0"/>
      <c r="AII1" s="0"/>
      <c r="AIJ1" s="0"/>
      <c r="AIK1" s="0"/>
      <c r="AIL1" s="0"/>
      <c r="AIM1" s="0"/>
      <c r="AIN1" s="0"/>
      <c r="AIO1" s="0"/>
      <c r="AIP1" s="0"/>
      <c r="AIQ1" s="0"/>
      <c r="AIR1" s="0"/>
      <c r="AIS1" s="0"/>
      <c r="AIT1" s="0"/>
      <c r="AIU1" s="0"/>
      <c r="AIV1" s="0"/>
      <c r="AIW1" s="0"/>
      <c r="AIX1" s="0"/>
      <c r="AIY1" s="0"/>
      <c r="AIZ1" s="0"/>
      <c r="AJA1" s="0"/>
      <c r="AJB1" s="0"/>
      <c r="AJC1" s="0"/>
      <c r="AJD1" s="0"/>
      <c r="AJE1" s="0"/>
      <c r="AJF1" s="0"/>
      <c r="AJG1" s="0"/>
      <c r="AJH1" s="0"/>
      <c r="AJI1" s="0"/>
      <c r="AJJ1" s="0"/>
      <c r="AJK1" s="0"/>
      <c r="AJL1" s="0"/>
      <c r="AJM1" s="0"/>
      <c r="AJN1" s="0"/>
      <c r="AJO1" s="0"/>
      <c r="AJP1" s="0"/>
      <c r="AJQ1" s="0"/>
      <c r="AJR1" s="0"/>
      <c r="AJS1" s="0"/>
      <c r="AJT1" s="0"/>
      <c r="AJU1" s="0"/>
      <c r="AJV1" s="0"/>
      <c r="AJW1" s="0"/>
      <c r="AJX1" s="0"/>
      <c r="AJY1" s="0"/>
      <c r="AJZ1" s="0"/>
      <c r="AKA1" s="0"/>
      <c r="AKB1" s="0"/>
      <c r="AKC1" s="0"/>
      <c r="AKD1" s="0"/>
      <c r="AKE1" s="0"/>
      <c r="AKF1" s="0"/>
      <c r="AKG1" s="0"/>
      <c r="AKH1" s="0"/>
      <c r="AKI1" s="0"/>
      <c r="AKJ1" s="0"/>
      <c r="AKK1" s="0"/>
      <c r="AKL1" s="0"/>
      <c r="AKM1" s="0"/>
      <c r="AKN1" s="0"/>
      <c r="AKO1" s="0"/>
      <c r="AKP1" s="0"/>
      <c r="AKQ1" s="0"/>
      <c r="AKR1" s="0"/>
      <c r="AKS1" s="0"/>
      <c r="AKT1" s="0"/>
      <c r="AKU1" s="0"/>
      <c r="AKV1" s="0"/>
      <c r="AKW1" s="0"/>
      <c r="AKX1" s="0"/>
      <c r="AKY1" s="0"/>
      <c r="AKZ1" s="0"/>
      <c r="ALA1" s="0"/>
      <c r="ALB1" s="0"/>
      <c r="ALC1" s="0"/>
      <c r="ALD1" s="0"/>
      <c r="ALE1" s="0"/>
      <c r="ALF1" s="0"/>
      <c r="ALG1" s="0"/>
      <c r="ALH1" s="0"/>
      <c r="ALI1" s="0"/>
      <c r="ALJ1" s="0"/>
      <c r="ALK1" s="0"/>
      <c r="ALL1" s="0"/>
      <c r="ALM1" s="0"/>
      <c r="ALN1" s="0"/>
      <c r="ALO1" s="0"/>
      <c r="ALP1" s="0"/>
      <c r="ALQ1" s="0"/>
      <c r="ALR1" s="0"/>
      <c r="ALS1" s="0"/>
      <c r="ALT1" s="0"/>
      <c r="ALU1" s="0"/>
      <c r="ALV1" s="0"/>
      <c r="ALW1" s="0"/>
      <c r="ALX1" s="0"/>
      <c r="ALY1" s="0"/>
      <c r="ALZ1" s="0"/>
      <c r="AMA1" s="0"/>
      <c r="AMB1" s="0"/>
      <c r="AMC1" s="0"/>
      <c r="AMD1" s="0"/>
      <c r="AME1" s="0"/>
      <c r="AMF1" s="0"/>
      <c r="AMG1" s="0"/>
      <c r="AMH1" s="0"/>
      <c r="AMI1" s="0"/>
      <c r="AMJ1" s="0"/>
    </row>
    <row r="2" customFormat="false" ht="43.5" hidden="false" customHeight="true" outlineLevel="0" collapsed="false">
      <c r="A2" s="0"/>
      <c r="B2" s="2" t="s">
        <v>0</v>
      </c>
      <c r="C2" s="2"/>
      <c r="D2" s="2"/>
      <c r="E2" s="2"/>
      <c r="F2" s="2"/>
      <c r="G2" s="2"/>
      <c r="H2" s="2"/>
      <c r="I2" s="3"/>
      <c r="J2" s="4"/>
      <c r="K2" s="4"/>
      <c r="L2" s="4"/>
      <c r="M2" s="4"/>
      <c r="N2" s="4"/>
      <c r="O2" s="4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  <c r="IX2" s="0"/>
      <c r="IY2" s="0"/>
      <c r="IZ2" s="0"/>
      <c r="JA2" s="0"/>
      <c r="JB2" s="0"/>
      <c r="JC2" s="0"/>
      <c r="JD2" s="0"/>
      <c r="JE2" s="0"/>
      <c r="JF2" s="0"/>
      <c r="JG2" s="0"/>
      <c r="JH2" s="0"/>
      <c r="JI2" s="0"/>
      <c r="JJ2" s="0"/>
      <c r="JK2" s="0"/>
      <c r="JL2" s="0"/>
      <c r="JM2" s="0"/>
      <c r="JN2" s="0"/>
      <c r="JO2" s="0"/>
      <c r="JP2" s="0"/>
      <c r="JQ2" s="0"/>
      <c r="JR2" s="0"/>
      <c r="JS2" s="0"/>
      <c r="JT2" s="0"/>
      <c r="JU2" s="0"/>
      <c r="JV2" s="0"/>
      <c r="JW2" s="0"/>
      <c r="JX2" s="0"/>
      <c r="JY2" s="0"/>
      <c r="JZ2" s="0"/>
      <c r="KA2" s="0"/>
      <c r="KB2" s="0"/>
      <c r="KC2" s="0"/>
      <c r="KD2" s="0"/>
      <c r="KE2" s="0"/>
      <c r="KF2" s="0"/>
      <c r="KG2" s="0"/>
      <c r="KH2" s="0"/>
      <c r="KI2" s="0"/>
      <c r="KJ2" s="0"/>
      <c r="KK2" s="0"/>
      <c r="KL2" s="0"/>
      <c r="KM2" s="0"/>
      <c r="KN2" s="0"/>
      <c r="KO2" s="0"/>
      <c r="KP2" s="0"/>
      <c r="KQ2" s="0"/>
      <c r="KR2" s="0"/>
      <c r="KS2" s="0"/>
      <c r="KT2" s="0"/>
      <c r="KU2" s="0"/>
      <c r="KV2" s="0"/>
      <c r="KW2" s="0"/>
      <c r="KX2" s="0"/>
      <c r="KY2" s="0"/>
      <c r="KZ2" s="0"/>
      <c r="LA2" s="0"/>
      <c r="LB2" s="0"/>
      <c r="LC2" s="0"/>
      <c r="LD2" s="0"/>
      <c r="LE2" s="0"/>
      <c r="LF2" s="0"/>
      <c r="LG2" s="0"/>
      <c r="LH2" s="0"/>
      <c r="LI2" s="0"/>
      <c r="LJ2" s="0"/>
      <c r="LK2" s="0"/>
      <c r="LL2" s="0"/>
      <c r="LM2" s="0"/>
      <c r="LN2" s="0"/>
      <c r="LO2" s="0"/>
      <c r="LP2" s="0"/>
      <c r="LQ2" s="0"/>
      <c r="LR2" s="0"/>
      <c r="LS2" s="0"/>
      <c r="LT2" s="0"/>
      <c r="LU2" s="0"/>
      <c r="LV2" s="0"/>
      <c r="LW2" s="0"/>
      <c r="LX2" s="0"/>
      <c r="LY2" s="0"/>
      <c r="LZ2" s="0"/>
      <c r="MA2" s="0"/>
      <c r="MB2" s="0"/>
      <c r="MC2" s="0"/>
      <c r="MD2" s="0"/>
      <c r="ME2" s="0"/>
      <c r="MF2" s="0"/>
      <c r="MG2" s="0"/>
      <c r="MH2" s="0"/>
      <c r="MI2" s="0"/>
      <c r="MJ2" s="0"/>
      <c r="MK2" s="0"/>
      <c r="ML2" s="0"/>
      <c r="MM2" s="0"/>
      <c r="MN2" s="0"/>
      <c r="MO2" s="0"/>
      <c r="MP2" s="0"/>
      <c r="MQ2" s="0"/>
      <c r="MR2" s="0"/>
      <c r="MS2" s="0"/>
      <c r="MT2" s="0"/>
      <c r="MU2" s="0"/>
      <c r="MV2" s="0"/>
      <c r="MW2" s="0"/>
      <c r="MX2" s="0"/>
      <c r="MY2" s="0"/>
      <c r="MZ2" s="0"/>
      <c r="NA2" s="0"/>
      <c r="NB2" s="0"/>
      <c r="NC2" s="0"/>
      <c r="ND2" s="0"/>
      <c r="NE2" s="0"/>
      <c r="NF2" s="0"/>
      <c r="NG2" s="0"/>
      <c r="NH2" s="0"/>
      <c r="NI2" s="0"/>
      <c r="NJ2" s="0"/>
      <c r="NK2" s="0"/>
      <c r="NL2" s="0"/>
      <c r="NM2" s="0"/>
      <c r="NN2" s="0"/>
      <c r="NO2" s="0"/>
      <c r="NP2" s="0"/>
      <c r="NQ2" s="0"/>
      <c r="NR2" s="0"/>
      <c r="NS2" s="0"/>
      <c r="NT2" s="0"/>
      <c r="NU2" s="0"/>
      <c r="NV2" s="0"/>
      <c r="NW2" s="0"/>
      <c r="NX2" s="0"/>
      <c r="NY2" s="0"/>
      <c r="NZ2" s="0"/>
      <c r="OA2" s="0"/>
      <c r="OB2" s="0"/>
      <c r="OC2" s="0"/>
      <c r="OD2" s="0"/>
      <c r="OE2" s="0"/>
      <c r="OF2" s="0"/>
      <c r="OG2" s="0"/>
      <c r="OH2" s="0"/>
      <c r="OI2" s="0"/>
      <c r="OJ2" s="0"/>
      <c r="OK2" s="0"/>
      <c r="OL2" s="0"/>
      <c r="OM2" s="0"/>
      <c r="ON2" s="0"/>
      <c r="OO2" s="0"/>
      <c r="OP2" s="0"/>
      <c r="OQ2" s="0"/>
      <c r="OR2" s="0"/>
      <c r="OS2" s="0"/>
      <c r="OT2" s="0"/>
      <c r="OU2" s="0"/>
      <c r="OV2" s="0"/>
      <c r="OW2" s="0"/>
      <c r="OX2" s="0"/>
      <c r="OY2" s="0"/>
      <c r="OZ2" s="0"/>
      <c r="PA2" s="0"/>
      <c r="PB2" s="0"/>
      <c r="PC2" s="0"/>
      <c r="PD2" s="0"/>
      <c r="PE2" s="0"/>
      <c r="PF2" s="0"/>
      <c r="PG2" s="0"/>
      <c r="PH2" s="0"/>
      <c r="PI2" s="0"/>
      <c r="PJ2" s="0"/>
      <c r="PK2" s="0"/>
      <c r="PL2" s="0"/>
      <c r="PM2" s="0"/>
      <c r="PN2" s="0"/>
      <c r="PO2" s="0"/>
      <c r="PP2" s="0"/>
      <c r="PQ2" s="0"/>
      <c r="PR2" s="0"/>
      <c r="PS2" s="0"/>
      <c r="PT2" s="0"/>
      <c r="PU2" s="0"/>
      <c r="PV2" s="0"/>
      <c r="PW2" s="0"/>
      <c r="PX2" s="0"/>
      <c r="PY2" s="0"/>
      <c r="PZ2" s="0"/>
      <c r="QA2" s="0"/>
      <c r="QB2" s="0"/>
      <c r="QC2" s="0"/>
      <c r="QD2" s="0"/>
      <c r="QE2" s="0"/>
      <c r="QF2" s="0"/>
      <c r="QG2" s="0"/>
      <c r="QH2" s="0"/>
      <c r="QI2" s="0"/>
      <c r="QJ2" s="0"/>
      <c r="QK2" s="0"/>
      <c r="QL2" s="0"/>
      <c r="QM2" s="0"/>
      <c r="QN2" s="0"/>
      <c r="QO2" s="0"/>
      <c r="QP2" s="0"/>
      <c r="QQ2" s="0"/>
      <c r="QR2" s="0"/>
      <c r="QS2" s="0"/>
      <c r="QT2" s="0"/>
      <c r="QU2" s="0"/>
      <c r="QV2" s="0"/>
      <c r="QW2" s="0"/>
      <c r="QX2" s="0"/>
      <c r="QY2" s="0"/>
      <c r="QZ2" s="0"/>
      <c r="RA2" s="0"/>
      <c r="RB2" s="0"/>
      <c r="RC2" s="0"/>
      <c r="RD2" s="0"/>
      <c r="RE2" s="0"/>
      <c r="RF2" s="0"/>
      <c r="RG2" s="0"/>
      <c r="RH2" s="0"/>
      <c r="RI2" s="0"/>
      <c r="RJ2" s="0"/>
      <c r="RK2" s="0"/>
      <c r="RL2" s="0"/>
      <c r="RM2" s="0"/>
      <c r="RN2" s="0"/>
      <c r="RO2" s="0"/>
      <c r="RP2" s="0"/>
      <c r="RQ2" s="0"/>
      <c r="RR2" s="0"/>
      <c r="RS2" s="0"/>
      <c r="RT2" s="0"/>
      <c r="RU2" s="0"/>
      <c r="RV2" s="0"/>
      <c r="RW2" s="0"/>
      <c r="RX2" s="0"/>
      <c r="RY2" s="0"/>
      <c r="RZ2" s="0"/>
      <c r="SA2" s="0"/>
      <c r="SB2" s="0"/>
      <c r="SC2" s="0"/>
      <c r="SD2" s="0"/>
      <c r="SE2" s="0"/>
      <c r="SF2" s="0"/>
      <c r="SG2" s="0"/>
      <c r="SH2" s="0"/>
      <c r="SI2" s="0"/>
      <c r="SJ2" s="0"/>
      <c r="SK2" s="0"/>
      <c r="SL2" s="0"/>
      <c r="SM2" s="0"/>
      <c r="SN2" s="0"/>
      <c r="SO2" s="0"/>
      <c r="SP2" s="0"/>
      <c r="SQ2" s="0"/>
      <c r="SR2" s="0"/>
      <c r="SS2" s="0"/>
      <c r="ST2" s="0"/>
      <c r="SU2" s="0"/>
      <c r="SV2" s="0"/>
      <c r="SW2" s="0"/>
      <c r="SX2" s="0"/>
      <c r="SY2" s="0"/>
      <c r="SZ2" s="0"/>
      <c r="TA2" s="0"/>
      <c r="TB2" s="0"/>
      <c r="TC2" s="0"/>
      <c r="TD2" s="0"/>
      <c r="TE2" s="0"/>
      <c r="TF2" s="0"/>
      <c r="TG2" s="0"/>
      <c r="TH2" s="0"/>
      <c r="TI2" s="0"/>
      <c r="TJ2" s="0"/>
      <c r="TK2" s="0"/>
      <c r="TL2" s="0"/>
      <c r="TM2" s="0"/>
      <c r="TN2" s="0"/>
      <c r="TO2" s="0"/>
      <c r="TP2" s="0"/>
      <c r="TQ2" s="0"/>
      <c r="TR2" s="0"/>
      <c r="TS2" s="0"/>
      <c r="TT2" s="0"/>
      <c r="TU2" s="0"/>
      <c r="TV2" s="0"/>
      <c r="TW2" s="0"/>
      <c r="TX2" s="0"/>
      <c r="TY2" s="0"/>
      <c r="TZ2" s="0"/>
      <c r="UA2" s="0"/>
      <c r="UB2" s="0"/>
      <c r="UC2" s="0"/>
      <c r="UD2" s="0"/>
      <c r="UE2" s="0"/>
      <c r="UF2" s="0"/>
      <c r="UG2" s="0"/>
      <c r="UH2" s="0"/>
      <c r="UI2" s="0"/>
      <c r="UJ2" s="0"/>
      <c r="UK2" s="0"/>
      <c r="UL2" s="0"/>
      <c r="UM2" s="0"/>
      <c r="UN2" s="0"/>
      <c r="UO2" s="0"/>
      <c r="UP2" s="0"/>
      <c r="UQ2" s="0"/>
      <c r="UR2" s="0"/>
      <c r="US2" s="0"/>
      <c r="UT2" s="0"/>
      <c r="UU2" s="0"/>
      <c r="UV2" s="0"/>
      <c r="UW2" s="0"/>
      <c r="UX2" s="0"/>
      <c r="UY2" s="0"/>
      <c r="UZ2" s="0"/>
      <c r="VA2" s="0"/>
      <c r="VB2" s="0"/>
      <c r="VC2" s="0"/>
      <c r="VD2" s="0"/>
      <c r="VE2" s="0"/>
      <c r="VF2" s="0"/>
      <c r="VG2" s="0"/>
      <c r="VH2" s="0"/>
      <c r="VI2" s="0"/>
      <c r="VJ2" s="0"/>
      <c r="VK2" s="0"/>
      <c r="VL2" s="0"/>
      <c r="VM2" s="0"/>
      <c r="VN2" s="0"/>
      <c r="VO2" s="0"/>
      <c r="VP2" s="0"/>
      <c r="VQ2" s="0"/>
      <c r="VR2" s="0"/>
      <c r="VS2" s="0"/>
      <c r="VT2" s="0"/>
      <c r="VU2" s="0"/>
      <c r="VV2" s="0"/>
      <c r="VW2" s="0"/>
      <c r="VX2" s="0"/>
      <c r="VY2" s="0"/>
      <c r="VZ2" s="0"/>
      <c r="WA2" s="0"/>
      <c r="WB2" s="0"/>
      <c r="WC2" s="0"/>
      <c r="WD2" s="0"/>
      <c r="WE2" s="0"/>
      <c r="WF2" s="0"/>
      <c r="WG2" s="0"/>
      <c r="WH2" s="0"/>
      <c r="WI2" s="0"/>
      <c r="WJ2" s="0"/>
      <c r="WK2" s="0"/>
      <c r="WL2" s="0"/>
      <c r="WM2" s="0"/>
      <c r="WN2" s="0"/>
      <c r="WO2" s="0"/>
      <c r="WP2" s="0"/>
      <c r="WQ2" s="0"/>
      <c r="WR2" s="0"/>
      <c r="WS2" s="0"/>
      <c r="WT2" s="0"/>
      <c r="WU2" s="0"/>
      <c r="WV2" s="0"/>
      <c r="WW2" s="0"/>
      <c r="WX2" s="0"/>
      <c r="WY2" s="0"/>
      <c r="WZ2" s="0"/>
      <c r="XA2" s="0"/>
      <c r="XB2" s="0"/>
      <c r="XC2" s="0"/>
      <c r="XD2" s="0"/>
      <c r="XE2" s="0"/>
      <c r="XF2" s="0"/>
      <c r="XG2" s="0"/>
      <c r="XH2" s="0"/>
      <c r="XI2" s="0"/>
      <c r="XJ2" s="0"/>
      <c r="XK2" s="0"/>
      <c r="XL2" s="0"/>
      <c r="XM2" s="0"/>
      <c r="XN2" s="0"/>
      <c r="XO2" s="0"/>
      <c r="XP2" s="0"/>
      <c r="XQ2" s="0"/>
      <c r="XR2" s="0"/>
      <c r="XS2" s="0"/>
      <c r="XT2" s="0"/>
      <c r="XU2" s="0"/>
      <c r="XV2" s="0"/>
      <c r="XW2" s="0"/>
      <c r="XX2" s="0"/>
      <c r="XY2" s="0"/>
      <c r="XZ2" s="0"/>
      <c r="YA2" s="0"/>
      <c r="YB2" s="0"/>
      <c r="YC2" s="0"/>
      <c r="YD2" s="0"/>
      <c r="YE2" s="0"/>
      <c r="YF2" s="0"/>
      <c r="YG2" s="0"/>
      <c r="YH2" s="0"/>
      <c r="YI2" s="0"/>
      <c r="YJ2" s="0"/>
      <c r="YK2" s="0"/>
      <c r="YL2" s="0"/>
      <c r="YM2" s="0"/>
      <c r="YN2" s="0"/>
      <c r="YO2" s="0"/>
      <c r="YP2" s="0"/>
      <c r="YQ2" s="0"/>
      <c r="YR2" s="0"/>
      <c r="YS2" s="0"/>
      <c r="YT2" s="0"/>
      <c r="YU2" s="0"/>
      <c r="YV2" s="0"/>
      <c r="YW2" s="0"/>
      <c r="YX2" s="0"/>
      <c r="YY2" s="0"/>
      <c r="YZ2" s="0"/>
      <c r="ZA2" s="0"/>
      <c r="ZB2" s="0"/>
      <c r="ZC2" s="0"/>
      <c r="ZD2" s="0"/>
      <c r="ZE2" s="0"/>
      <c r="ZF2" s="0"/>
      <c r="ZG2" s="0"/>
      <c r="ZH2" s="0"/>
      <c r="ZI2" s="0"/>
      <c r="ZJ2" s="0"/>
      <c r="ZK2" s="0"/>
      <c r="ZL2" s="0"/>
      <c r="ZM2" s="0"/>
      <c r="ZN2" s="0"/>
      <c r="ZO2" s="0"/>
      <c r="ZP2" s="0"/>
      <c r="ZQ2" s="0"/>
      <c r="ZR2" s="0"/>
      <c r="ZS2" s="0"/>
      <c r="ZT2" s="0"/>
      <c r="ZU2" s="0"/>
      <c r="ZV2" s="0"/>
      <c r="ZW2" s="0"/>
      <c r="ZX2" s="0"/>
      <c r="ZY2" s="0"/>
      <c r="ZZ2" s="0"/>
      <c r="AAA2" s="0"/>
      <c r="AAB2" s="0"/>
      <c r="AAC2" s="0"/>
      <c r="AAD2" s="0"/>
      <c r="AAE2" s="0"/>
      <c r="AAF2" s="0"/>
      <c r="AAG2" s="0"/>
      <c r="AAH2" s="0"/>
      <c r="AAI2" s="0"/>
      <c r="AAJ2" s="0"/>
      <c r="AAK2" s="0"/>
      <c r="AAL2" s="0"/>
      <c r="AAM2" s="0"/>
      <c r="AAN2" s="0"/>
      <c r="AAO2" s="0"/>
      <c r="AAP2" s="0"/>
      <c r="AAQ2" s="0"/>
      <c r="AAR2" s="0"/>
      <c r="AAS2" s="0"/>
      <c r="AAT2" s="0"/>
      <c r="AAU2" s="0"/>
      <c r="AAV2" s="0"/>
      <c r="AAW2" s="0"/>
      <c r="AAX2" s="0"/>
      <c r="AAY2" s="0"/>
      <c r="AAZ2" s="0"/>
      <c r="ABA2" s="0"/>
      <c r="ABB2" s="0"/>
      <c r="ABC2" s="0"/>
      <c r="ABD2" s="0"/>
      <c r="ABE2" s="0"/>
      <c r="ABF2" s="0"/>
      <c r="ABG2" s="0"/>
      <c r="ABH2" s="0"/>
      <c r="ABI2" s="0"/>
      <c r="ABJ2" s="0"/>
      <c r="ABK2" s="0"/>
      <c r="ABL2" s="0"/>
      <c r="ABM2" s="0"/>
      <c r="ABN2" s="0"/>
      <c r="ABO2" s="0"/>
      <c r="ABP2" s="0"/>
      <c r="ABQ2" s="0"/>
      <c r="ABR2" s="0"/>
      <c r="ABS2" s="0"/>
      <c r="ABT2" s="0"/>
      <c r="ABU2" s="0"/>
      <c r="ABV2" s="0"/>
      <c r="ABW2" s="0"/>
      <c r="ABX2" s="0"/>
      <c r="ABY2" s="0"/>
      <c r="ABZ2" s="0"/>
      <c r="ACA2" s="0"/>
      <c r="ACB2" s="0"/>
      <c r="ACC2" s="0"/>
      <c r="ACD2" s="0"/>
      <c r="ACE2" s="0"/>
      <c r="ACF2" s="0"/>
      <c r="ACG2" s="0"/>
      <c r="ACH2" s="0"/>
      <c r="ACI2" s="0"/>
      <c r="ACJ2" s="0"/>
      <c r="ACK2" s="0"/>
      <c r="ACL2" s="0"/>
      <c r="ACM2" s="0"/>
      <c r="ACN2" s="0"/>
      <c r="ACO2" s="0"/>
      <c r="ACP2" s="0"/>
      <c r="ACQ2" s="0"/>
      <c r="ACR2" s="0"/>
      <c r="ACS2" s="0"/>
      <c r="ACT2" s="0"/>
      <c r="ACU2" s="0"/>
      <c r="ACV2" s="0"/>
      <c r="ACW2" s="0"/>
      <c r="ACX2" s="0"/>
      <c r="ACY2" s="0"/>
      <c r="ACZ2" s="0"/>
      <c r="ADA2" s="0"/>
      <c r="ADB2" s="0"/>
      <c r="ADC2" s="0"/>
      <c r="ADD2" s="0"/>
      <c r="ADE2" s="0"/>
      <c r="ADF2" s="0"/>
      <c r="ADG2" s="0"/>
      <c r="ADH2" s="0"/>
      <c r="ADI2" s="0"/>
      <c r="ADJ2" s="0"/>
      <c r="ADK2" s="0"/>
      <c r="ADL2" s="0"/>
      <c r="ADM2" s="0"/>
      <c r="ADN2" s="0"/>
      <c r="ADO2" s="0"/>
      <c r="ADP2" s="0"/>
      <c r="ADQ2" s="0"/>
      <c r="ADR2" s="0"/>
      <c r="ADS2" s="0"/>
      <c r="ADT2" s="0"/>
      <c r="ADU2" s="0"/>
      <c r="ADV2" s="0"/>
      <c r="ADW2" s="0"/>
      <c r="ADX2" s="0"/>
      <c r="ADY2" s="0"/>
      <c r="ADZ2" s="0"/>
      <c r="AEA2" s="0"/>
      <c r="AEB2" s="0"/>
      <c r="AEC2" s="0"/>
      <c r="AED2" s="0"/>
      <c r="AEE2" s="0"/>
      <c r="AEF2" s="0"/>
      <c r="AEG2" s="0"/>
      <c r="AEH2" s="0"/>
      <c r="AEI2" s="0"/>
      <c r="AEJ2" s="0"/>
      <c r="AEK2" s="0"/>
      <c r="AEL2" s="0"/>
      <c r="AEM2" s="0"/>
      <c r="AEN2" s="0"/>
      <c r="AEO2" s="0"/>
      <c r="AEP2" s="0"/>
      <c r="AEQ2" s="0"/>
      <c r="AER2" s="0"/>
      <c r="AES2" s="0"/>
      <c r="AET2" s="0"/>
      <c r="AEU2" s="0"/>
      <c r="AEV2" s="0"/>
      <c r="AEW2" s="0"/>
      <c r="AEX2" s="0"/>
      <c r="AEY2" s="0"/>
      <c r="AEZ2" s="0"/>
      <c r="AFA2" s="0"/>
      <c r="AFB2" s="0"/>
      <c r="AFC2" s="0"/>
      <c r="AFD2" s="0"/>
      <c r="AFE2" s="0"/>
      <c r="AFF2" s="0"/>
      <c r="AFG2" s="0"/>
      <c r="AFH2" s="0"/>
      <c r="AFI2" s="0"/>
      <c r="AFJ2" s="0"/>
      <c r="AFK2" s="0"/>
      <c r="AFL2" s="0"/>
      <c r="AFM2" s="0"/>
      <c r="AFN2" s="0"/>
      <c r="AFO2" s="0"/>
      <c r="AFP2" s="0"/>
      <c r="AFQ2" s="0"/>
      <c r="AFR2" s="0"/>
      <c r="AFS2" s="0"/>
      <c r="AFT2" s="0"/>
      <c r="AFU2" s="0"/>
      <c r="AFV2" s="0"/>
      <c r="AFW2" s="0"/>
      <c r="AFX2" s="0"/>
      <c r="AFY2" s="0"/>
      <c r="AFZ2" s="0"/>
      <c r="AGA2" s="0"/>
      <c r="AGB2" s="0"/>
      <c r="AGC2" s="0"/>
      <c r="AGD2" s="0"/>
      <c r="AGE2" s="0"/>
      <c r="AGF2" s="0"/>
      <c r="AGG2" s="0"/>
      <c r="AGH2" s="0"/>
      <c r="AGI2" s="0"/>
      <c r="AGJ2" s="0"/>
      <c r="AGK2" s="0"/>
      <c r="AGL2" s="0"/>
      <c r="AGM2" s="0"/>
      <c r="AGN2" s="0"/>
      <c r="AGO2" s="0"/>
      <c r="AGP2" s="0"/>
      <c r="AGQ2" s="0"/>
      <c r="AGR2" s="0"/>
      <c r="AGS2" s="0"/>
      <c r="AGT2" s="0"/>
      <c r="AGU2" s="0"/>
      <c r="AGV2" s="0"/>
      <c r="AGW2" s="0"/>
      <c r="AGX2" s="0"/>
      <c r="AGY2" s="0"/>
      <c r="AGZ2" s="0"/>
      <c r="AHA2" s="0"/>
      <c r="AHB2" s="0"/>
      <c r="AHC2" s="0"/>
      <c r="AHD2" s="0"/>
      <c r="AHE2" s="0"/>
      <c r="AHF2" s="0"/>
      <c r="AHG2" s="0"/>
      <c r="AHH2" s="0"/>
      <c r="AHI2" s="0"/>
      <c r="AHJ2" s="0"/>
      <c r="AHK2" s="0"/>
      <c r="AHL2" s="0"/>
      <c r="AHM2" s="0"/>
      <c r="AHN2" s="0"/>
      <c r="AHO2" s="0"/>
      <c r="AHP2" s="0"/>
      <c r="AHQ2" s="0"/>
      <c r="AHR2" s="0"/>
      <c r="AHS2" s="0"/>
      <c r="AHT2" s="0"/>
      <c r="AHU2" s="0"/>
      <c r="AHV2" s="0"/>
      <c r="AHW2" s="0"/>
      <c r="AHX2" s="0"/>
      <c r="AHY2" s="0"/>
      <c r="AHZ2" s="0"/>
      <c r="AIA2" s="0"/>
      <c r="AIB2" s="0"/>
      <c r="AIC2" s="0"/>
      <c r="AID2" s="0"/>
      <c r="AIE2" s="0"/>
      <c r="AIF2" s="0"/>
      <c r="AIG2" s="0"/>
      <c r="AIH2" s="0"/>
      <c r="AII2" s="0"/>
      <c r="AIJ2" s="0"/>
      <c r="AIK2" s="0"/>
      <c r="AIL2" s="0"/>
      <c r="AIM2" s="0"/>
      <c r="AIN2" s="0"/>
      <c r="AIO2" s="0"/>
      <c r="AIP2" s="0"/>
      <c r="AIQ2" s="0"/>
      <c r="AIR2" s="0"/>
      <c r="AIS2" s="0"/>
      <c r="AIT2" s="0"/>
      <c r="AIU2" s="0"/>
      <c r="AIV2" s="0"/>
      <c r="AIW2" s="0"/>
      <c r="AIX2" s="0"/>
      <c r="AIY2" s="0"/>
      <c r="AIZ2" s="0"/>
      <c r="AJA2" s="0"/>
      <c r="AJB2" s="0"/>
      <c r="AJC2" s="0"/>
      <c r="AJD2" s="0"/>
      <c r="AJE2" s="0"/>
      <c r="AJF2" s="0"/>
      <c r="AJG2" s="0"/>
      <c r="AJH2" s="0"/>
      <c r="AJI2" s="0"/>
      <c r="AJJ2" s="0"/>
      <c r="AJK2" s="0"/>
      <c r="AJL2" s="0"/>
      <c r="AJM2" s="0"/>
      <c r="AJN2" s="0"/>
      <c r="AJO2" s="0"/>
      <c r="AJP2" s="0"/>
      <c r="AJQ2" s="0"/>
      <c r="AJR2" s="0"/>
      <c r="AJS2" s="0"/>
      <c r="AJT2" s="0"/>
      <c r="AJU2" s="0"/>
      <c r="AJV2" s="0"/>
      <c r="AJW2" s="0"/>
      <c r="AJX2" s="0"/>
      <c r="AJY2" s="0"/>
      <c r="AJZ2" s="0"/>
      <c r="AKA2" s="0"/>
      <c r="AKB2" s="0"/>
      <c r="AKC2" s="0"/>
      <c r="AKD2" s="0"/>
      <c r="AKE2" s="0"/>
      <c r="AKF2" s="0"/>
      <c r="AKG2" s="0"/>
      <c r="AKH2" s="0"/>
      <c r="AKI2" s="0"/>
      <c r="AKJ2" s="0"/>
      <c r="AKK2" s="0"/>
      <c r="AKL2" s="0"/>
      <c r="AKM2" s="0"/>
      <c r="AKN2" s="0"/>
      <c r="AKO2" s="0"/>
      <c r="AKP2" s="0"/>
      <c r="AKQ2" s="0"/>
      <c r="AKR2" s="0"/>
      <c r="AKS2" s="0"/>
      <c r="AKT2" s="0"/>
      <c r="AKU2" s="0"/>
      <c r="AKV2" s="0"/>
      <c r="AKW2" s="0"/>
      <c r="AKX2" s="0"/>
      <c r="AKY2" s="0"/>
      <c r="AKZ2" s="0"/>
      <c r="ALA2" s="0"/>
      <c r="ALB2" s="0"/>
      <c r="ALC2" s="0"/>
      <c r="ALD2" s="0"/>
      <c r="ALE2" s="0"/>
      <c r="ALF2" s="0"/>
      <c r="ALG2" s="0"/>
      <c r="ALH2" s="0"/>
      <c r="ALI2" s="0"/>
      <c r="ALJ2" s="0"/>
      <c r="ALK2" s="0"/>
      <c r="ALL2" s="0"/>
      <c r="ALM2" s="0"/>
      <c r="ALN2" s="0"/>
      <c r="ALO2" s="0"/>
      <c r="ALP2" s="0"/>
      <c r="ALQ2" s="0"/>
      <c r="ALR2" s="0"/>
      <c r="ALS2" s="0"/>
      <c r="ALT2" s="0"/>
      <c r="ALU2" s="0"/>
      <c r="ALV2" s="0"/>
      <c r="ALW2" s="0"/>
      <c r="ALX2" s="0"/>
      <c r="ALY2" s="0"/>
      <c r="ALZ2" s="0"/>
      <c r="AMA2" s="0"/>
      <c r="AMB2" s="0"/>
      <c r="AMC2" s="0"/>
      <c r="AMD2" s="0"/>
      <c r="AME2" s="0"/>
      <c r="AMF2" s="0"/>
      <c r="AMG2" s="0"/>
      <c r="AMH2" s="0"/>
      <c r="AMI2" s="0"/>
      <c r="AMJ2" s="0"/>
    </row>
    <row r="3" customFormat="false" ht="86.25" hidden="false" customHeight="true" outlineLevel="0" collapsed="false">
      <c r="A3" s="0"/>
      <c r="B3" s="5" t="s">
        <v>1</v>
      </c>
      <c r="C3" s="6" t="s">
        <v>2</v>
      </c>
      <c r="D3" s="6" t="s">
        <v>3</v>
      </c>
      <c r="E3" s="7" t="s">
        <v>4</v>
      </c>
      <c r="F3" s="7" t="s">
        <v>5</v>
      </c>
      <c r="G3" s="7" t="s">
        <v>6</v>
      </c>
      <c r="H3" s="7" t="s">
        <v>7</v>
      </c>
      <c r="I3" s="7" t="s">
        <v>8</v>
      </c>
      <c r="J3" s="7" t="s">
        <v>9</v>
      </c>
      <c r="K3" s="7" t="s">
        <v>10</v>
      </c>
      <c r="L3" s="7" t="s">
        <v>11</v>
      </c>
      <c r="M3" s="7" t="s">
        <v>12</v>
      </c>
      <c r="N3" s="7" t="s">
        <v>13</v>
      </c>
      <c r="O3" s="7" t="s">
        <v>14</v>
      </c>
      <c r="P3" s="5" t="s">
        <v>15</v>
      </c>
      <c r="Q3" s="7" t="s">
        <v>16</v>
      </c>
      <c r="R3" s="7" t="s">
        <v>17</v>
      </c>
      <c r="S3" s="8" t="s">
        <v>18</v>
      </c>
      <c r="T3" s="7" t="s">
        <v>19</v>
      </c>
      <c r="U3" s="7" t="s">
        <v>20</v>
      </c>
      <c r="V3" s="7"/>
      <c r="W3" s="7"/>
      <c r="X3" s="7" t="s">
        <v>21</v>
      </c>
      <c r="Y3" s="7"/>
      <c r="Z3" s="7"/>
      <c r="AA3" s="7" t="s">
        <v>22</v>
      </c>
      <c r="AB3" s="9"/>
      <c r="AC3" s="7" t="s">
        <v>23</v>
      </c>
      <c r="AD3" s="7" t="s">
        <v>24</v>
      </c>
      <c r="AE3" s="7" t="s">
        <v>25</v>
      </c>
      <c r="AF3" s="7" t="s">
        <v>26</v>
      </c>
      <c r="AG3" s="7" t="s">
        <v>27</v>
      </c>
      <c r="AH3" s="7" t="s">
        <v>28</v>
      </c>
      <c r="AI3" s="10"/>
      <c r="AJ3" s="11"/>
      <c r="AK3" s="11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  <c r="IX3" s="0"/>
      <c r="IY3" s="0"/>
      <c r="IZ3" s="0"/>
      <c r="JA3" s="0"/>
      <c r="JB3" s="0"/>
      <c r="JC3" s="0"/>
      <c r="JD3" s="0"/>
      <c r="JE3" s="0"/>
      <c r="JF3" s="0"/>
      <c r="JG3" s="0"/>
      <c r="JH3" s="0"/>
      <c r="JI3" s="0"/>
      <c r="JJ3" s="0"/>
      <c r="JK3" s="0"/>
      <c r="JL3" s="0"/>
      <c r="JM3" s="0"/>
      <c r="JN3" s="0"/>
      <c r="JO3" s="0"/>
      <c r="JP3" s="0"/>
      <c r="JQ3" s="0"/>
      <c r="JR3" s="0"/>
      <c r="JS3" s="0"/>
      <c r="JT3" s="0"/>
      <c r="JU3" s="0"/>
      <c r="JV3" s="0"/>
      <c r="JW3" s="0"/>
      <c r="JX3" s="0"/>
      <c r="JY3" s="0"/>
      <c r="JZ3" s="0"/>
      <c r="KA3" s="0"/>
      <c r="KB3" s="0"/>
      <c r="KC3" s="0"/>
      <c r="KD3" s="0"/>
      <c r="KE3" s="0"/>
      <c r="KF3" s="0"/>
      <c r="KG3" s="0"/>
      <c r="KH3" s="0"/>
      <c r="KI3" s="0"/>
      <c r="KJ3" s="0"/>
      <c r="KK3" s="0"/>
      <c r="KL3" s="0"/>
      <c r="KM3" s="0"/>
      <c r="KN3" s="0"/>
      <c r="KO3" s="0"/>
      <c r="KP3" s="0"/>
      <c r="KQ3" s="0"/>
      <c r="KR3" s="0"/>
      <c r="KS3" s="0"/>
      <c r="KT3" s="0"/>
      <c r="KU3" s="0"/>
      <c r="KV3" s="0"/>
      <c r="KW3" s="0"/>
      <c r="KX3" s="0"/>
      <c r="KY3" s="0"/>
      <c r="KZ3" s="0"/>
      <c r="LA3" s="0"/>
      <c r="LB3" s="0"/>
      <c r="LC3" s="0"/>
      <c r="LD3" s="0"/>
      <c r="LE3" s="0"/>
      <c r="LF3" s="0"/>
      <c r="LG3" s="0"/>
      <c r="LH3" s="0"/>
      <c r="LI3" s="0"/>
      <c r="LJ3" s="0"/>
      <c r="LK3" s="0"/>
      <c r="LL3" s="0"/>
      <c r="LM3" s="0"/>
      <c r="LN3" s="0"/>
      <c r="LO3" s="0"/>
      <c r="LP3" s="0"/>
      <c r="LQ3" s="0"/>
      <c r="LR3" s="0"/>
      <c r="LS3" s="0"/>
      <c r="LT3" s="0"/>
      <c r="LU3" s="0"/>
      <c r="LV3" s="0"/>
      <c r="LW3" s="0"/>
      <c r="LX3" s="0"/>
      <c r="LY3" s="0"/>
      <c r="LZ3" s="0"/>
      <c r="MA3" s="0"/>
      <c r="MB3" s="0"/>
      <c r="MC3" s="0"/>
      <c r="MD3" s="0"/>
      <c r="ME3" s="0"/>
      <c r="MF3" s="0"/>
      <c r="MG3" s="0"/>
      <c r="MH3" s="0"/>
      <c r="MI3" s="0"/>
      <c r="MJ3" s="0"/>
      <c r="MK3" s="0"/>
      <c r="ML3" s="0"/>
      <c r="MM3" s="0"/>
      <c r="MN3" s="0"/>
      <c r="MO3" s="0"/>
      <c r="MP3" s="0"/>
      <c r="MQ3" s="0"/>
      <c r="MR3" s="0"/>
      <c r="MS3" s="0"/>
      <c r="MT3" s="0"/>
      <c r="MU3" s="0"/>
      <c r="MV3" s="0"/>
      <c r="MW3" s="0"/>
      <c r="MX3" s="0"/>
      <c r="MY3" s="0"/>
      <c r="MZ3" s="0"/>
      <c r="NA3" s="0"/>
      <c r="NB3" s="0"/>
      <c r="NC3" s="0"/>
      <c r="ND3" s="0"/>
      <c r="NE3" s="0"/>
      <c r="NF3" s="0"/>
      <c r="NG3" s="0"/>
      <c r="NH3" s="0"/>
      <c r="NI3" s="0"/>
      <c r="NJ3" s="0"/>
      <c r="NK3" s="0"/>
      <c r="NL3" s="0"/>
      <c r="NM3" s="0"/>
      <c r="NN3" s="0"/>
      <c r="NO3" s="0"/>
      <c r="NP3" s="0"/>
      <c r="NQ3" s="0"/>
      <c r="NR3" s="0"/>
      <c r="NS3" s="0"/>
      <c r="NT3" s="0"/>
      <c r="NU3" s="0"/>
      <c r="NV3" s="0"/>
      <c r="NW3" s="0"/>
      <c r="NX3" s="0"/>
      <c r="NY3" s="0"/>
      <c r="NZ3" s="0"/>
      <c r="OA3" s="0"/>
      <c r="OB3" s="0"/>
      <c r="OC3" s="0"/>
      <c r="OD3" s="0"/>
      <c r="OE3" s="0"/>
      <c r="OF3" s="0"/>
      <c r="OG3" s="0"/>
      <c r="OH3" s="0"/>
      <c r="OI3" s="0"/>
      <c r="OJ3" s="0"/>
      <c r="OK3" s="0"/>
      <c r="OL3" s="0"/>
      <c r="OM3" s="0"/>
      <c r="ON3" s="0"/>
      <c r="OO3" s="0"/>
      <c r="OP3" s="0"/>
      <c r="OQ3" s="0"/>
      <c r="OR3" s="0"/>
      <c r="OS3" s="0"/>
      <c r="OT3" s="0"/>
      <c r="OU3" s="0"/>
      <c r="OV3" s="0"/>
      <c r="OW3" s="0"/>
      <c r="OX3" s="0"/>
      <c r="OY3" s="0"/>
      <c r="OZ3" s="0"/>
      <c r="PA3" s="0"/>
      <c r="PB3" s="0"/>
      <c r="PC3" s="0"/>
      <c r="PD3" s="0"/>
      <c r="PE3" s="0"/>
      <c r="PF3" s="0"/>
      <c r="PG3" s="0"/>
      <c r="PH3" s="0"/>
      <c r="PI3" s="0"/>
      <c r="PJ3" s="0"/>
      <c r="PK3" s="0"/>
      <c r="PL3" s="0"/>
      <c r="PM3" s="0"/>
      <c r="PN3" s="0"/>
      <c r="PO3" s="0"/>
      <c r="PP3" s="0"/>
      <c r="PQ3" s="0"/>
      <c r="PR3" s="0"/>
      <c r="PS3" s="0"/>
      <c r="PT3" s="0"/>
      <c r="PU3" s="0"/>
      <c r="PV3" s="0"/>
      <c r="PW3" s="0"/>
      <c r="PX3" s="0"/>
      <c r="PY3" s="0"/>
      <c r="PZ3" s="0"/>
      <c r="QA3" s="0"/>
      <c r="QB3" s="0"/>
      <c r="QC3" s="0"/>
      <c r="QD3" s="0"/>
      <c r="QE3" s="0"/>
      <c r="QF3" s="0"/>
      <c r="QG3" s="0"/>
      <c r="QH3" s="0"/>
      <c r="QI3" s="0"/>
      <c r="QJ3" s="0"/>
      <c r="QK3" s="0"/>
      <c r="QL3" s="0"/>
      <c r="QM3" s="0"/>
      <c r="QN3" s="0"/>
      <c r="QO3" s="0"/>
      <c r="QP3" s="0"/>
      <c r="QQ3" s="0"/>
      <c r="QR3" s="0"/>
      <c r="QS3" s="0"/>
      <c r="QT3" s="0"/>
      <c r="QU3" s="0"/>
      <c r="QV3" s="0"/>
      <c r="QW3" s="0"/>
      <c r="QX3" s="0"/>
      <c r="QY3" s="0"/>
      <c r="QZ3" s="0"/>
      <c r="RA3" s="0"/>
      <c r="RB3" s="0"/>
      <c r="RC3" s="0"/>
      <c r="RD3" s="0"/>
      <c r="RE3" s="0"/>
      <c r="RF3" s="0"/>
      <c r="RG3" s="0"/>
      <c r="RH3" s="0"/>
      <c r="RI3" s="0"/>
      <c r="RJ3" s="0"/>
      <c r="RK3" s="0"/>
      <c r="RL3" s="0"/>
      <c r="RM3" s="0"/>
      <c r="RN3" s="0"/>
      <c r="RO3" s="0"/>
      <c r="RP3" s="0"/>
      <c r="RQ3" s="0"/>
      <c r="RR3" s="0"/>
      <c r="RS3" s="0"/>
      <c r="RT3" s="0"/>
      <c r="RU3" s="0"/>
      <c r="RV3" s="0"/>
      <c r="RW3" s="0"/>
      <c r="RX3" s="0"/>
      <c r="RY3" s="0"/>
      <c r="RZ3" s="0"/>
      <c r="SA3" s="0"/>
      <c r="SB3" s="0"/>
      <c r="SC3" s="0"/>
      <c r="SD3" s="0"/>
      <c r="SE3" s="0"/>
      <c r="SF3" s="0"/>
      <c r="SG3" s="0"/>
      <c r="SH3" s="0"/>
      <c r="SI3" s="0"/>
      <c r="SJ3" s="0"/>
      <c r="SK3" s="0"/>
      <c r="SL3" s="0"/>
      <c r="SM3" s="0"/>
      <c r="SN3" s="0"/>
      <c r="SO3" s="0"/>
      <c r="SP3" s="0"/>
      <c r="SQ3" s="0"/>
      <c r="SR3" s="0"/>
      <c r="SS3" s="0"/>
      <c r="ST3" s="0"/>
      <c r="SU3" s="0"/>
      <c r="SV3" s="0"/>
      <c r="SW3" s="0"/>
      <c r="SX3" s="0"/>
      <c r="SY3" s="0"/>
      <c r="SZ3" s="0"/>
      <c r="TA3" s="0"/>
      <c r="TB3" s="0"/>
      <c r="TC3" s="0"/>
      <c r="TD3" s="0"/>
      <c r="TE3" s="0"/>
      <c r="TF3" s="0"/>
      <c r="TG3" s="0"/>
      <c r="TH3" s="0"/>
      <c r="TI3" s="0"/>
      <c r="TJ3" s="0"/>
      <c r="TK3" s="0"/>
      <c r="TL3" s="0"/>
      <c r="TM3" s="0"/>
      <c r="TN3" s="0"/>
      <c r="TO3" s="0"/>
      <c r="TP3" s="0"/>
      <c r="TQ3" s="0"/>
      <c r="TR3" s="0"/>
      <c r="TS3" s="0"/>
      <c r="TT3" s="0"/>
      <c r="TU3" s="0"/>
      <c r="TV3" s="0"/>
      <c r="TW3" s="0"/>
      <c r="TX3" s="0"/>
      <c r="TY3" s="0"/>
      <c r="TZ3" s="0"/>
      <c r="UA3" s="0"/>
      <c r="UB3" s="0"/>
      <c r="UC3" s="0"/>
      <c r="UD3" s="0"/>
      <c r="UE3" s="0"/>
      <c r="UF3" s="0"/>
      <c r="UG3" s="0"/>
      <c r="UH3" s="0"/>
      <c r="UI3" s="0"/>
      <c r="UJ3" s="0"/>
      <c r="UK3" s="0"/>
      <c r="UL3" s="0"/>
      <c r="UM3" s="0"/>
      <c r="UN3" s="0"/>
      <c r="UO3" s="0"/>
      <c r="UP3" s="0"/>
      <c r="UQ3" s="0"/>
      <c r="UR3" s="0"/>
      <c r="US3" s="0"/>
      <c r="UT3" s="0"/>
      <c r="UU3" s="0"/>
      <c r="UV3" s="0"/>
      <c r="UW3" s="0"/>
      <c r="UX3" s="0"/>
      <c r="UY3" s="0"/>
      <c r="UZ3" s="0"/>
      <c r="VA3" s="0"/>
      <c r="VB3" s="0"/>
      <c r="VC3" s="0"/>
      <c r="VD3" s="0"/>
      <c r="VE3" s="0"/>
      <c r="VF3" s="0"/>
      <c r="VG3" s="0"/>
      <c r="VH3" s="0"/>
      <c r="VI3" s="0"/>
      <c r="VJ3" s="0"/>
      <c r="VK3" s="0"/>
      <c r="VL3" s="0"/>
      <c r="VM3" s="0"/>
      <c r="VN3" s="0"/>
      <c r="VO3" s="0"/>
      <c r="VP3" s="0"/>
      <c r="VQ3" s="0"/>
      <c r="VR3" s="0"/>
      <c r="VS3" s="0"/>
      <c r="VT3" s="0"/>
      <c r="VU3" s="0"/>
      <c r="VV3" s="0"/>
      <c r="VW3" s="0"/>
      <c r="VX3" s="0"/>
      <c r="VY3" s="0"/>
      <c r="VZ3" s="0"/>
      <c r="WA3" s="0"/>
      <c r="WB3" s="0"/>
      <c r="WC3" s="0"/>
      <c r="WD3" s="0"/>
      <c r="WE3" s="0"/>
      <c r="WF3" s="0"/>
      <c r="WG3" s="0"/>
      <c r="WH3" s="0"/>
      <c r="WI3" s="0"/>
      <c r="WJ3" s="0"/>
      <c r="WK3" s="0"/>
      <c r="WL3" s="0"/>
      <c r="WM3" s="0"/>
      <c r="WN3" s="0"/>
      <c r="WO3" s="0"/>
      <c r="WP3" s="0"/>
      <c r="WQ3" s="0"/>
      <c r="WR3" s="0"/>
      <c r="WS3" s="0"/>
      <c r="WT3" s="0"/>
      <c r="WU3" s="0"/>
      <c r="WV3" s="0"/>
      <c r="WW3" s="0"/>
      <c r="WX3" s="0"/>
      <c r="WY3" s="0"/>
      <c r="WZ3" s="0"/>
      <c r="XA3" s="0"/>
      <c r="XB3" s="0"/>
      <c r="XC3" s="0"/>
      <c r="XD3" s="0"/>
      <c r="XE3" s="0"/>
      <c r="XF3" s="0"/>
      <c r="XG3" s="0"/>
      <c r="XH3" s="0"/>
      <c r="XI3" s="0"/>
      <c r="XJ3" s="0"/>
      <c r="XK3" s="0"/>
      <c r="XL3" s="0"/>
      <c r="XM3" s="0"/>
      <c r="XN3" s="0"/>
      <c r="XO3" s="0"/>
      <c r="XP3" s="0"/>
      <c r="XQ3" s="0"/>
      <c r="XR3" s="0"/>
      <c r="XS3" s="0"/>
      <c r="XT3" s="0"/>
      <c r="XU3" s="0"/>
      <c r="XV3" s="0"/>
      <c r="XW3" s="0"/>
      <c r="XX3" s="0"/>
      <c r="XY3" s="0"/>
      <c r="XZ3" s="0"/>
      <c r="YA3" s="0"/>
      <c r="YB3" s="0"/>
      <c r="YC3" s="0"/>
      <c r="YD3" s="0"/>
      <c r="YE3" s="0"/>
      <c r="YF3" s="0"/>
      <c r="YG3" s="0"/>
      <c r="YH3" s="0"/>
      <c r="YI3" s="0"/>
      <c r="YJ3" s="0"/>
      <c r="YK3" s="0"/>
      <c r="YL3" s="0"/>
      <c r="YM3" s="0"/>
      <c r="YN3" s="0"/>
      <c r="YO3" s="0"/>
      <c r="YP3" s="0"/>
      <c r="YQ3" s="0"/>
      <c r="YR3" s="0"/>
      <c r="YS3" s="0"/>
      <c r="YT3" s="0"/>
      <c r="YU3" s="0"/>
      <c r="YV3" s="0"/>
      <c r="YW3" s="0"/>
      <c r="YX3" s="0"/>
      <c r="YY3" s="0"/>
      <c r="YZ3" s="0"/>
      <c r="ZA3" s="0"/>
      <c r="ZB3" s="0"/>
      <c r="ZC3" s="0"/>
      <c r="ZD3" s="0"/>
      <c r="ZE3" s="0"/>
      <c r="ZF3" s="0"/>
      <c r="ZG3" s="0"/>
      <c r="ZH3" s="0"/>
      <c r="ZI3" s="0"/>
      <c r="ZJ3" s="0"/>
      <c r="ZK3" s="0"/>
      <c r="ZL3" s="0"/>
      <c r="ZM3" s="0"/>
      <c r="ZN3" s="0"/>
      <c r="ZO3" s="0"/>
      <c r="ZP3" s="0"/>
      <c r="ZQ3" s="0"/>
      <c r="ZR3" s="0"/>
      <c r="ZS3" s="0"/>
      <c r="ZT3" s="0"/>
      <c r="ZU3" s="0"/>
      <c r="ZV3" s="0"/>
      <c r="ZW3" s="0"/>
      <c r="ZX3" s="0"/>
      <c r="ZY3" s="0"/>
      <c r="ZZ3" s="0"/>
      <c r="AAA3" s="0"/>
      <c r="AAB3" s="0"/>
      <c r="AAC3" s="0"/>
      <c r="AAD3" s="0"/>
      <c r="AAE3" s="0"/>
      <c r="AAF3" s="0"/>
      <c r="AAG3" s="0"/>
      <c r="AAH3" s="0"/>
      <c r="AAI3" s="0"/>
      <c r="AAJ3" s="0"/>
      <c r="AAK3" s="0"/>
      <c r="AAL3" s="0"/>
      <c r="AAM3" s="0"/>
      <c r="AAN3" s="0"/>
      <c r="AAO3" s="0"/>
      <c r="AAP3" s="0"/>
      <c r="AAQ3" s="0"/>
      <c r="AAR3" s="0"/>
      <c r="AAS3" s="0"/>
      <c r="AAT3" s="0"/>
      <c r="AAU3" s="0"/>
      <c r="AAV3" s="0"/>
      <c r="AAW3" s="0"/>
      <c r="AAX3" s="0"/>
      <c r="AAY3" s="0"/>
      <c r="AAZ3" s="0"/>
      <c r="ABA3" s="0"/>
      <c r="ABB3" s="0"/>
      <c r="ABC3" s="0"/>
      <c r="ABD3" s="0"/>
      <c r="ABE3" s="0"/>
      <c r="ABF3" s="0"/>
      <c r="ABG3" s="0"/>
      <c r="ABH3" s="0"/>
      <c r="ABI3" s="0"/>
      <c r="ABJ3" s="0"/>
      <c r="ABK3" s="0"/>
      <c r="ABL3" s="0"/>
      <c r="ABM3" s="0"/>
      <c r="ABN3" s="0"/>
      <c r="ABO3" s="0"/>
      <c r="ABP3" s="0"/>
      <c r="ABQ3" s="0"/>
      <c r="ABR3" s="0"/>
      <c r="ABS3" s="0"/>
      <c r="ABT3" s="0"/>
      <c r="ABU3" s="0"/>
      <c r="ABV3" s="0"/>
      <c r="ABW3" s="0"/>
      <c r="ABX3" s="0"/>
      <c r="ABY3" s="0"/>
      <c r="ABZ3" s="0"/>
      <c r="ACA3" s="0"/>
      <c r="ACB3" s="0"/>
      <c r="ACC3" s="0"/>
      <c r="ACD3" s="0"/>
      <c r="ACE3" s="0"/>
      <c r="ACF3" s="0"/>
      <c r="ACG3" s="0"/>
      <c r="ACH3" s="0"/>
      <c r="ACI3" s="0"/>
      <c r="ACJ3" s="0"/>
      <c r="ACK3" s="0"/>
      <c r="ACL3" s="0"/>
      <c r="ACM3" s="0"/>
      <c r="ACN3" s="0"/>
      <c r="ACO3" s="0"/>
      <c r="ACP3" s="0"/>
      <c r="ACQ3" s="0"/>
      <c r="ACR3" s="0"/>
      <c r="ACS3" s="0"/>
      <c r="ACT3" s="0"/>
      <c r="ACU3" s="0"/>
      <c r="ACV3" s="0"/>
      <c r="ACW3" s="0"/>
      <c r="ACX3" s="0"/>
      <c r="ACY3" s="0"/>
      <c r="ACZ3" s="0"/>
      <c r="ADA3" s="0"/>
      <c r="ADB3" s="0"/>
      <c r="ADC3" s="0"/>
      <c r="ADD3" s="0"/>
      <c r="ADE3" s="0"/>
      <c r="ADF3" s="0"/>
      <c r="ADG3" s="0"/>
      <c r="ADH3" s="0"/>
      <c r="ADI3" s="0"/>
      <c r="ADJ3" s="0"/>
      <c r="ADK3" s="0"/>
      <c r="ADL3" s="0"/>
      <c r="ADM3" s="0"/>
      <c r="ADN3" s="0"/>
      <c r="ADO3" s="0"/>
      <c r="ADP3" s="0"/>
      <c r="ADQ3" s="0"/>
      <c r="ADR3" s="0"/>
      <c r="ADS3" s="0"/>
      <c r="ADT3" s="0"/>
      <c r="ADU3" s="0"/>
      <c r="ADV3" s="0"/>
      <c r="ADW3" s="0"/>
      <c r="ADX3" s="0"/>
      <c r="ADY3" s="0"/>
      <c r="ADZ3" s="0"/>
      <c r="AEA3" s="0"/>
      <c r="AEB3" s="0"/>
      <c r="AEC3" s="0"/>
      <c r="AED3" s="0"/>
      <c r="AEE3" s="0"/>
      <c r="AEF3" s="0"/>
      <c r="AEG3" s="0"/>
      <c r="AEH3" s="0"/>
      <c r="AEI3" s="0"/>
      <c r="AEJ3" s="0"/>
      <c r="AEK3" s="0"/>
      <c r="AEL3" s="0"/>
      <c r="AEM3" s="0"/>
      <c r="AEN3" s="0"/>
      <c r="AEO3" s="0"/>
      <c r="AEP3" s="0"/>
      <c r="AEQ3" s="0"/>
      <c r="AER3" s="0"/>
      <c r="AES3" s="0"/>
      <c r="AET3" s="0"/>
      <c r="AEU3" s="0"/>
      <c r="AEV3" s="0"/>
      <c r="AEW3" s="0"/>
      <c r="AEX3" s="0"/>
      <c r="AEY3" s="0"/>
      <c r="AEZ3" s="0"/>
      <c r="AFA3" s="0"/>
      <c r="AFB3" s="0"/>
      <c r="AFC3" s="0"/>
      <c r="AFD3" s="0"/>
      <c r="AFE3" s="0"/>
      <c r="AFF3" s="0"/>
      <c r="AFG3" s="0"/>
      <c r="AFH3" s="0"/>
      <c r="AFI3" s="0"/>
      <c r="AFJ3" s="0"/>
      <c r="AFK3" s="0"/>
      <c r="AFL3" s="0"/>
      <c r="AFM3" s="0"/>
      <c r="AFN3" s="0"/>
      <c r="AFO3" s="0"/>
      <c r="AFP3" s="0"/>
      <c r="AFQ3" s="0"/>
      <c r="AFR3" s="0"/>
      <c r="AFS3" s="0"/>
      <c r="AFT3" s="0"/>
      <c r="AFU3" s="0"/>
      <c r="AFV3" s="0"/>
      <c r="AFW3" s="0"/>
      <c r="AFX3" s="0"/>
      <c r="AFY3" s="0"/>
      <c r="AFZ3" s="0"/>
      <c r="AGA3" s="0"/>
      <c r="AGB3" s="0"/>
      <c r="AGC3" s="0"/>
      <c r="AGD3" s="0"/>
      <c r="AGE3" s="0"/>
      <c r="AGF3" s="0"/>
      <c r="AGG3" s="0"/>
      <c r="AGH3" s="0"/>
      <c r="AGI3" s="0"/>
      <c r="AGJ3" s="0"/>
      <c r="AGK3" s="0"/>
      <c r="AGL3" s="0"/>
      <c r="AGM3" s="0"/>
      <c r="AGN3" s="0"/>
      <c r="AGO3" s="0"/>
      <c r="AGP3" s="0"/>
      <c r="AGQ3" s="0"/>
      <c r="AGR3" s="0"/>
      <c r="AGS3" s="0"/>
      <c r="AGT3" s="0"/>
      <c r="AGU3" s="0"/>
      <c r="AGV3" s="0"/>
      <c r="AGW3" s="0"/>
      <c r="AGX3" s="0"/>
      <c r="AGY3" s="0"/>
      <c r="AGZ3" s="0"/>
      <c r="AHA3" s="0"/>
      <c r="AHB3" s="0"/>
      <c r="AHC3" s="0"/>
      <c r="AHD3" s="0"/>
      <c r="AHE3" s="0"/>
      <c r="AHF3" s="0"/>
      <c r="AHG3" s="0"/>
      <c r="AHH3" s="0"/>
      <c r="AHI3" s="0"/>
      <c r="AHJ3" s="0"/>
      <c r="AHK3" s="0"/>
      <c r="AHL3" s="0"/>
      <c r="AHM3" s="0"/>
      <c r="AHN3" s="0"/>
      <c r="AHO3" s="0"/>
      <c r="AHP3" s="0"/>
      <c r="AHQ3" s="0"/>
      <c r="AHR3" s="0"/>
      <c r="AHS3" s="0"/>
      <c r="AHT3" s="0"/>
      <c r="AHU3" s="0"/>
      <c r="AHV3" s="0"/>
      <c r="AHW3" s="0"/>
      <c r="AHX3" s="0"/>
      <c r="AHY3" s="0"/>
      <c r="AHZ3" s="0"/>
      <c r="AIA3" s="0"/>
      <c r="AIB3" s="0"/>
      <c r="AIC3" s="0"/>
      <c r="AID3" s="0"/>
      <c r="AIE3" s="0"/>
      <c r="AIF3" s="0"/>
      <c r="AIG3" s="0"/>
      <c r="AIH3" s="0"/>
      <c r="AII3" s="0"/>
      <c r="AIJ3" s="0"/>
      <c r="AIK3" s="0"/>
      <c r="AIL3" s="0"/>
      <c r="AIM3" s="0"/>
      <c r="AIN3" s="0"/>
      <c r="AIO3" s="0"/>
      <c r="AIP3" s="0"/>
      <c r="AIQ3" s="0"/>
      <c r="AIR3" s="0"/>
      <c r="AIS3" s="0"/>
      <c r="AIT3" s="0"/>
      <c r="AIU3" s="0"/>
      <c r="AIV3" s="0"/>
      <c r="AIW3" s="0"/>
      <c r="AIX3" s="0"/>
      <c r="AIY3" s="0"/>
      <c r="AIZ3" s="0"/>
      <c r="AJA3" s="0"/>
      <c r="AJB3" s="0"/>
      <c r="AJC3" s="0"/>
      <c r="AJD3" s="0"/>
      <c r="AJE3" s="0"/>
      <c r="AJF3" s="0"/>
      <c r="AJG3" s="0"/>
      <c r="AJH3" s="0"/>
      <c r="AJI3" s="0"/>
      <c r="AJJ3" s="0"/>
      <c r="AJK3" s="0"/>
      <c r="AJL3" s="0"/>
      <c r="AJM3" s="0"/>
      <c r="AJN3" s="0"/>
      <c r="AJO3" s="0"/>
      <c r="AJP3" s="0"/>
      <c r="AJQ3" s="0"/>
      <c r="AJR3" s="0"/>
      <c r="AJS3" s="0"/>
      <c r="AJT3" s="0"/>
      <c r="AJU3" s="0"/>
      <c r="AJV3" s="0"/>
      <c r="AJW3" s="0"/>
      <c r="AJX3" s="0"/>
      <c r="AJY3" s="0"/>
      <c r="AJZ3" s="0"/>
      <c r="AKA3" s="0"/>
      <c r="AKB3" s="0"/>
      <c r="AKC3" s="0"/>
      <c r="AKD3" s="0"/>
      <c r="AKE3" s="0"/>
      <c r="AKF3" s="0"/>
      <c r="AKG3" s="0"/>
      <c r="AKH3" s="0"/>
      <c r="AKI3" s="0"/>
      <c r="AKJ3" s="0"/>
      <c r="AKK3" s="0"/>
      <c r="AKL3" s="0"/>
      <c r="AKM3" s="0"/>
      <c r="AKN3" s="0"/>
      <c r="AKO3" s="0"/>
      <c r="AKP3" s="0"/>
      <c r="AKQ3" s="0"/>
      <c r="AKR3" s="0"/>
      <c r="AKS3" s="0"/>
      <c r="AKT3" s="0"/>
      <c r="AKU3" s="0"/>
      <c r="AKV3" s="0"/>
      <c r="AKW3" s="0"/>
      <c r="AKX3" s="0"/>
      <c r="AKY3" s="0"/>
      <c r="AKZ3" s="0"/>
      <c r="ALA3" s="0"/>
      <c r="ALB3" s="0"/>
      <c r="ALC3" s="0"/>
      <c r="ALD3" s="0"/>
      <c r="ALE3" s="0"/>
      <c r="ALF3" s="0"/>
      <c r="ALG3" s="0"/>
      <c r="ALH3" s="0"/>
      <c r="ALI3" s="0"/>
      <c r="ALJ3" s="0"/>
      <c r="ALK3" s="0"/>
      <c r="ALL3" s="0"/>
      <c r="ALM3" s="0"/>
      <c r="ALN3" s="0"/>
      <c r="ALO3" s="0"/>
      <c r="ALP3" s="0"/>
      <c r="ALQ3" s="0"/>
      <c r="ALR3" s="0"/>
      <c r="ALS3" s="0"/>
      <c r="ALT3" s="0"/>
      <c r="ALU3" s="0"/>
      <c r="ALV3" s="0"/>
      <c r="ALW3" s="0"/>
      <c r="ALX3" s="0"/>
      <c r="ALY3" s="0"/>
      <c r="ALZ3" s="0"/>
      <c r="AMA3" s="0"/>
      <c r="AMB3" s="0"/>
      <c r="AMC3" s="0"/>
      <c r="AMD3" s="0"/>
      <c r="AME3" s="0"/>
      <c r="AMF3" s="0"/>
      <c r="AMG3" s="0"/>
      <c r="AMH3" s="0"/>
      <c r="AMI3" s="0"/>
      <c r="AMJ3" s="0"/>
    </row>
    <row r="4" customFormat="false" ht="15" hidden="false" customHeight="true" outlineLevel="0" collapsed="false">
      <c r="A4" s="0"/>
      <c r="B4" s="5"/>
      <c r="C4" s="6"/>
      <c r="D4" s="6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9"/>
      <c r="AC4" s="7"/>
      <c r="AD4" s="7"/>
      <c r="AE4" s="7"/>
      <c r="AF4" s="7"/>
      <c r="AG4" s="7"/>
      <c r="AH4" s="7"/>
      <c r="AI4" s="10"/>
      <c r="AJ4" s="11"/>
      <c r="AK4" s="11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  <c r="IX4" s="0"/>
      <c r="IY4" s="0"/>
      <c r="IZ4" s="0"/>
      <c r="JA4" s="0"/>
      <c r="JB4" s="0"/>
      <c r="JC4" s="0"/>
      <c r="JD4" s="0"/>
      <c r="JE4" s="0"/>
      <c r="JF4" s="0"/>
      <c r="JG4" s="0"/>
      <c r="JH4" s="0"/>
      <c r="JI4" s="0"/>
      <c r="JJ4" s="0"/>
      <c r="JK4" s="0"/>
      <c r="JL4" s="0"/>
      <c r="JM4" s="0"/>
      <c r="JN4" s="0"/>
      <c r="JO4" s="0"/>
      <c r="JP4" s="0"/>
      <c r="JQ4" s="0"/>
      <c r="JR4" s="0"/>
      <c r="JS4" s="0"/>
      <c r="JT4" s="0"/>
      <c r="JU4" s="0"/>
      <c r="JV4" s="0"/>
      <c r="JW4" s="0"/>
      <c r="JX4" s="0"/>
      <c r="JY4" s="0"/>
      <c r="JZ4" s="0"/>
      <c r="KA4" s="0"/>
      <c r="KB4" s="0"/>
      <c r="KC4" s="0"/>
      <c r="KD4" s="0"/>
      <c r="KE4" s="0"/>
      <c r="KF4" s="0"/>
      <c r="KG4" s="0"/>
      <c r="KH4" s="0"/>
      <c r="KI4" s="0"/>
      <c r="KJ4" s="0"/>
      <c r="KK4" s="0"/>
      <c r="KL4" s="0"/>
      <c r="KM4" s="0"/>
      <c r="KN4" s="0"/>
      <c r="KO4" s="0"/>
      <c r="KP4" s="0"/>
      <c r="KQ4" s="0"/>
      <c r="KR4" s="0"/>
      <c r="KS4" s="0"/>
      <c r="KT4" s="0"/>
      <c r="KU4" s="0"/>
      <c r="KV4" s="0"/>
      <c r="KW4" s="0"/>
      <c r="KX4" s="0"/>
      <c r="KY4" s="0"/>
      <c r="KZ4" s="0"/>
      <c r="LA4" s="0"/>
      <c r="LB4" s="0"/>
      <c r="LC4" s="0"/>
      <c r="LD4" s="0"/>
      <c r="LE4" s="0"/>
      <c r="LF4" s="0"/>
      <c r="LG4" s="0"/>
      <c r="LH4" s="0"/>
      <c r="LI4" s="0"/>
      <c r="LJ4" s="0"/>
      <c r="LK4" s="0"/>
      <c r="LL4" s="0"/>
      <c r="LM4" s="0"/>
      <c r="LN4" s="0"/>
      <c r="LO4" s="0"/>
      <c r="LP4" s="0"/>
      <c r="LQ4" s="0"/>
      <c r="LR4" s="0"/>
      <c r="LS4" s="0"/>
      <c r="LT4" s="0"/>
      <c r="LU4" s="0"/>
      <c r="LV4" s="0"/>
      <c r="LW4" s="0"/>
      <c r="LX4" s="0"/>
      <c r="LY4" s="0"/>
      <c r="LZ4" s="0"/>
      <c r="MA4" s="0"/>
      <c r="MB4" s="0"/>
      <c r="MC4" s="0"/>
      <c r="MD4" s="0"/>
      <c r="ME4" s="0"/>
      <c r="MF4" s="0"/>
      <c r="MG4" s="0"/>
      <c r="MH4" s="0"/>
      <c r="MI4" s="0"/>
      <c r="MJ4" s="0"/>
      <c r="MK4" s="0"/>
      <c r="ML4" s="0"/>
      <c r="MM4" s="0"/>
      <c r="MN4" s="0"/>
      <c r="MO4" s="0"/>
      <c r="MP4" s="0"/>
      <c r="MQ4" s="0"/>
      <c r="MR4" s="0"/>
      <c r="MS4" s="0"/>
      <c r="MT4" s="0"/>
      <c r="MU4" s="0"/>
      <c r="MV4" s="0"/>
      <c r="MW4" s="0"/>
      <c r="MX4" s="0"/>
      <c r="MY4" s="0"/>
      <c r="MZ4" s="0"/>
      <c r="NA4" s="0"/>
      <c r="NB4" s="0"/>
      <c r="NC4" s="0"/>
      <c r="ND4" s="0"/>
      <c r="NE4" s="0"/>
      <c r="NF4" s="0"/>
      <c r="NG4" s="0"/>
      <c r="NH4" s="0"/>
      <c r="NI4" s="0"/>
      <c r="NJ4" s="0"/>
      <c r="NK4" s="0"/>
      <c r="NL4" s="0"/>
      <c r="NM4" s="0"/>
      <c r="NN4" s="0"/>
      <c r="NO4" s="0"/>
      <c r="NP4" s="0"/>
      <c r="NQ4" s="0"/>
      <c r="NR4" s="0"/>
      <c r="NS4" s="0"/>
      <c r="NT4" s="0"/>
      <c r="NU4" s="0"/>
      <c r="NV4" s="0"/>
      <c r="NW4" s="0"/>
      <c r="NX4" s="0"/>
      <c r="NY4" s="0"/>
      <c r="NZ4" s="0"/>
      <c r="OA4" s="0"/>
      <c r="OB4" s="0"/>
      <c r="OC4" s="0"/>
      <c r="OD4" s="0"/>
      <c r="OE4" s="0"/>
      <c r="OF4" s="0"/>
      <c r="OG4" s="0"/>
      <c r="OH4" s="0"/>
      <c r="OI4" s="0"/>
      <c r="OJ4" s="0"/>
      <c r="OK4" s="0"/>
      <c r="OL4" s="0"/>
      <c r="OM4" s="0"/>
      <c r="ON4" s="0"/>
      <c r="OO4" s="0"/>
      <c r="OP4" s="0"/>
      <c r="OQ4" s="0"/>
      <c r="OR4" s="0"/>
      <c r="OS4" s="0"/>
      <c r="OT4" s="0"/>
      <c r="OU4" s="0"/>
      <c r="OV4" s="0"/>
      <c r="OW4" s="0"/>
      <c r="OX4" s="0"/>
      <c r="OY4" s="0"/>
      <c r="OZ4" s="0"/>
      <c r="PA4" s="0"/>
      <c r="PB4" s="0"/>
      <c r="PC4" s="0"/>
      <c r="PD4" s="0"/>
      <c r="PE4" s="0"/>
      <c r="PF4" s="0"/>
      <c r="PG4" s="0"/>
      <c r="PH4" s="0"/>
      <c r="PI4" s="0"/>
      <c r="PJ4" s="0"/>
      <c r="PK4" s="0"/>
      <c r="PL4" s="0"/>
      <c r="PM4" s="0"/>
      <c r="PN4" s="0"/>
      <c r="PO4" s="0"/>
      <c r="PP4" s="0"/>
      <c r="PQ4" s="0"/>
      <c r="PR4" s="0"/>
      <c r="PS4" s="0"/>
      <c r="PT4" s="0"/>
      <c r="PU4" s="0"/>
      <c r="PV4" s="0"/>
      <c r="PW4" s="0"/>
      <c r="PX4" s="0"/>
      <c r="PY4" s="0"/>
      <c r="PZ4" s="0"/>
      <c r="QA4" s="0"/>
      <c r="QB4" s="0"/>
      <c r="QC4" s="0"/>
      <c r="QD4" s="0"/>
      <c r="QE4" s="0"/>
      <c r="QF4" s="0"/>
      <c r="QG4" s="0"/>
      <c r="QH4" s="0"/>
      <c r="QI4" s="0"/>
      <c r="QJ4" s="0"/>
      <c r="QK4" s="0"/>
      <c r="QL4" s="0"/>
      <c r="QM4" s="0"/>
      <c r="QN4" s="0"/>
      <c r="QO4" s="0"/>
      <c r="QP4" s="0"/>
      <c r="QQ4" s="0"/>
      <c r="QR4" s="0"/>
      <c r="QS4" s="0"/>
      <c r="QT4" s="0"/>
      <c r="QU4" s="0"/>
      <c r="QV4" s="0"/>
      <c r="QW4" s="0"/>
      <c r="QX4" s="0"/>
      <c r="QY4" s="0"/>
      <c r="QZ4" s="0"/>
      <c r="RA4" s="0"/>
      <c r="RB4" s="0"/>
      <c r="RC4" s="0"/>
      <c r="RD4" s="0"/>
      <c r="RE4" s="0"/>
      <c r="RF4" s="0"/>
      <c r="RG4" s="0"/>
      <c r="RH4" s="0"/>
      <c r="RI4" s="0"/>
      <c r="RJ4" s="0"/>
      <c r="RK4" s="0"/>
      <c r="RL4" s="0"/>
      <c r="RM4" s="0"/>
      <c r="RN4" s="0"/>
      <c r="RO4" s="0"/>
      <c r="RP4" s="0"/>
      <c r="RQ4" s="0"/>
      <c r="RR4" s="0"/>
      <c r="RS4" s="0"/>
      <c r="RT4" s="0"/>
      <c r="RU4" s="0"/>
      <c r="RV4" s="0"/>
      <c r="RW4" s="0"/>
      <c r="RX4" s="0"/>
      <c r="RY4" s="0"/>
      <c r="RZ4" s="0"/>
      <c r="SA4" s="0"/>
      <c r="SB4" s="0"/>
      <c r="SC4" s="0"/>
      <c r="SD4" s="0"/>
      <c r="SE4" s="0"/>
      <c r="SF4" s="0"/>
      <c r="SG4" s="0"/>
      <c r="SH4" s="0"/>
      <c r="SI4" s="0"/>
      <c r="SJ4" s="0"/>
      <c r="SK4" s="0"/>
      <c r="SL4" s="0"/>
      <c r="SM4" s="0"/>
      <c r="SN4" s="0"/>
      <c r="SO4" s="0"/>
      <c r="SP4" s="0"/>
      <c r="SQ4" s="0"/>
      <c r="SR4" s="0"/>
      <c r="SS4" s="0"/>
      <c r="ST4" s="0"/>
      <c r="SU4" s="0"/>
      <c r="SV4" s="0"/>
      <c r="SW4" s="0"/>
      <c r="SX4" s="0"/>
      <c r="SY4" s="0"/>
      <c r="SZ4" s="0"/>
      <c r="TA4" s="0"/>
      <c r="TB4" s="0"/>
      <c r="TC4" s="0"/>
      <c r="TD4" s="0"/>
      <c r="TE4" s="0"/>
      <c r="TF4" s="0"/>
      <c r="TG4" s="0"/>
      <c r="TH4" s="0"/>
      <c r="TI4" s="0"/>
      <c r="TJ4" s="0"/>
      <c r="TK4" s="0"/>
      <c r="TL4" s="0"/>
      <c r="TM4" s="0"/>
      <c r="TN4" s="0"/>
      <c r="TO4" s="0"/>
      <c r="TP4" s="0"/>
      <c r="TQ4" s="0"/>
      <c r="TR4" s="0"/>
      <c r="TS4" s="0"/>
      <c r="TT4" s="0"/>
      <c r="TU4" s="0"/>
      <c r="TV4" s="0"/>
      <c r="TW4" s="0"/>
      <c r="TX4" s="0"/>
      <c r="TY4" s="0"/>
      <c r="TZ4" s="0"/>
      <c r="UA4" s="0"/>
      <c r="UB4" s="0"/>
      <c r="UC4" s="0"/>
      <c r="UD4" s="0"/>
      <c r="UE4" s="0"/>
      <c r="UF4" s="0"/>
      <c r="UG4" s="0"/>
      <c r="UH4" s="0"/>
      <c r="UI4" s="0"/>
      <c r="UJ4" s="0"/>
      <c r="UK4" s="0"/>
      <c r="UL4" s="0"/>
      <c r="UM4" s="0"/>
      <c r="UN4" s="0"/>
      <c r="UO4" s="0"/>
      <c r="UP4" s="0"/>
      <c r="UQ4" s="0"/>
      <c r="UR4" s="0"/>
      <c r="US4" s="0"/>
      <c r="UT4" s="0"/>
      <c r="UU4" s="0"/>
      <c r="UV4" s="0"/>
      <c r="UW4" s="0"/>
      <c r="UX4" s="0"/>
      <c r="UY4" s="0"/>
      <c r="UZ4" s="0"/>
      <c r="VA4" s="0"/>
      <c r="VB4" s="0"/>
      <c r="VC4" s="0"/>
      <c r="VD4" s="0"/>
      <c r="VE4" s="0"/>
      <c r="VF4" s="0"/>
      <c r="VG4" s="0"/>
      <c r="VH4" s="0"/>
      <c r="VI4" s="0"/>
      <c r="VJ4" s="0"/>
      <c r="VK4" s="0"/>
      <c r="VL4" s="0"/>
      <c r="VM4" s="0"/>
      <c r="VN4" s="0"/>
      <c r="VO4" s="0"/>
      <c r="VP4" s="0"/>
      <c r="VQ4" s="0"/>
      <c r="VR4" s="0"/>
      <c r="VS4" s="0"/>
      <c r="VT4" s="0"/>
      <c r="VU4" s="0"/>
      <c r="VV4" s="0"/>
      <c r="VW4" s="0"/>
      <c r="VX4" s="0"/>
      <c r="VY4" s="0"/>
      <c r="VZ4" s="0"/>
      <c r="WA4" s="0"/>
      <c r="WB4" s="0"/>
      <c r="WC4" s="0"/>
      <c r="WD4" s="0"/>
      <c r="WE4" s="0"/>
      <c r="WF4" s="0"/>
      <c r="WG4" s="0"/>
      <c r="WH4" s="0"/>
      <c r="WI4" s="0"/>
      <c r="WJ4" s="0"/>
      <c r="WK4" s="0"/>
      <c r="WL4" s="0"/>
      <c r="WM4" s="0"/>
      <c r="WN4" s="0"/>
      <c r="WO4" s="0"/>
      <c r="WP4" s="0"/>
      <c r="WQ4" s="0"/>
      <c r="WR4" s="0"/>
      <c r="WS4" s="0"/>
      <c r="WT4" s="0"/>
      <c r="WU4" s="0"/>
      <c r="WV4" s="0"/>
      <c r="WW4" s="0"/>
      <c r="WX4" s="0"/>
      <c r="WY4" s="0"/>
      <c r="WZ4" s="0"/>
      <c r="XA4" s="0"/>
      <c r="XB4" s="0"/>
      <c r="XC4" s="0"/>
      <c r="XD4" s="0"/>
      <c r="XE4" s="0"/>
      <c r="XF4" s="0"/>
      <c r="XG4" s="0"/>
      <c r="XH4" s="0"/>
      <c r="XI4" s="0"/>
      <c r="XJ4" s="0"/>
      <c r="XK4" s="0"/>
      <c r="XL4" s="0"/>
      <c r="XM4" s="0"/>
      <c r="XN4" s="0"/>
      <c r="XO4" s="0"/>
      <c r="XP4" s="0"/>
      <c r="XQ4" s="0"/>
      <c r="XR4" s="0"/>
      <c r="XS4" s="0"/>
      <c r="XT4" s="0"/>
      <c r="XU4" s="0"/>
      <c r="XV4" s="0"/>
      <c r="XW4" s="0"/>
      <c r="XX4" s="0"/>
      <c r="XY4" s="0"/>
      <c r="XZ4" s="0"/>
      <c r="YA4" s="0"/>
      <c r="YB4" s="0"/>
      <c r="YC4" s="0"/>
      <c r="YD4" s="0"/>
      <c r="YE4" s="0"/>
      <c r="YF4" s="0"/>
      <c r="YG4" s="0"/>
      <c r="YH4" s="0"/>
      <c r="YI4" s="0"/>
      <c r="YJ4" s="0"/>
      <c r="YK4" s="0"/>
      <c r="YL4" s="0"/>
      <c r="YM4" s="0"/>
      <c r="YN4" s="0"/>
      <c r="YO4" s="0"/>
      <c r="YP4" s="0"/>
      <c r="YQ4" s="0"/>
      <c r="YR4" s="0"/>
      <c r="YS4" s="0"/>
      <c r="YT4" s="0"/>
      <c r="YU4" s="0"/>
      <c r="YV4" s="0"/>
      <c r="YW4" s="0"/>
      <c r="YX4" s="0"/>
      <c r="YY4" s="0"/>
      <c r="YZ4" s="0"/>
      <c r="ZA4" s="0"/>
      <c r="ZB4" s="0"/>
      <c r="ZC4" s="0"/>
      <c r="ZD4" s="0"/>
      <c r="ZE4" s="0"/>
      <c r="ZF4" s="0"/>
      <c r="ZG4" s="0"/>
      <c r="ZH4" s="0"/>
      <c r="ZI4" s="0"/>
      <c r="ZJ4" s="0"/>
      <c r="ZK4" s="0"/>
      <c r="ZL4" s="0"/>
      <c r="ZM4" s="0"/>
      <c r="ZN4" s="0"/>
      <c r="ZO4" s="0"/>
      <c r="ZP4" s="0"/>
      <c r="ZQ4" s="0"/>
      <c r="ZR4" s="0"/>
      <c r="ZS4" s="0"/>
      <c r="ZT4" s="0"/>
      <c r="ZU4" s="0"/>
      <c r="ZV4" s="0"/>
      <c r="ZW4" s="0"/>
      <c r="ZX4" s="0"/>
      <c r="ZY4" s="0"/>
      <c r="ZZ4" s="0"/>
      <c r="AAA4" s="0"/>
      <c r="AAB4" s="0"/>
      <c r="AAC4" s="0"/>
      <c r="AAD4" s="0"/>
      <c r="AAE4" s="0"/>
      <c r="AAF4" s="0"/>
      <c r="AAG4" s="0"/>
      <c r="AAH4" s="0"/>
      <c r="AAI4" s="0"/>
      <c r="AAJ4" s="0"/>
      <c r="AAK4" s="0"/>
      <c r="AAL4" s="0"/>
      <c r="AAM4" s="0"/>
      <c r="AAN4" s="0"/>
      <c r="AAO4" s="0"/>
      <c r="AAP4" s="0"/>
      <c r="AAQ4" s="0"/>
      <c r="AAR4" s="0"/>
      <c r="AAS4" s="0"/>
      <c r="AAT4" s="0"/>
      <c r="AAU4" s="0"/>
      <c r="AAV4" s="0"/>
      <c r="AAW4" s="0"/>
      <c r="AAX4" s="0"/>
      <c r="AAY4" s="0"/>
      <c r="AAZ4" s="0"/>
      <c r="ABA4" s="0"/>
      <c r="ABB4" s="0"/>
      <c r="ABC4" s="0"/>
      <c r="ABD4" s="0"/>
      <c r="ABE4" s="0"/>
      <c r="ABF4" s="0"/>
      <c r="ABG4" s="0"/>
      <c r="ABH4" s="0"/>
      <c r="ABI4" s="0"/>
      <c r="ABJ4" s="0"/>
      <c r="ABK4" s="0"/>
      <c r="ABL4" s="0"/>
      <c r="ABM4" s="0"/>
      <c r="ABN4" s="0"/>
      <c r="ABO4" s="0"/>
      <c r="ABP4" s="0"/>
      <c r="ABQ4" s="0"/>
      <c r="ABR4" s="0"/>
      <c r="ABS4" s="0"/>
      <c r="ABT4" s="0"/>
      <c r="ABU4" s="0"/>
      <c r="ABV4" s="0"/>
      <c r="ABW4" s="0"/>
      <c r="ABX4" s="0"/>
      <c r="ABY4" s="0"/>
      <c r="ABZ4" s="0"/>
      <c r="ACA4" s="0"/>
      <c r="ACB4" s="0"/>
      <c r="ACC4" s="0"/>
      <c r="ACD4" s="0"/>
      <c r="ACE4" s="0"/>
      <c r="ACF4" s="0"/>
      <c r="ACG4" s="0"/>
      <c r="ACH4" s="0"/>
      <c r="ACI4" s="0"/>
      <c r="ACJ4" s="0"/>
      <c r="ACK4" s="0"/>
      <c r="ACL4" s="0"/>
      <c r="ACM4" s="0"/>
      <c r="ACN4" s="0"/>
      <c r="ACO4" s="0"/>
      <c r="ACP4" s="0"/>
      <c r="ACQ4" s="0"/>
      <c r="ACR4" s="0"/>
      <c r="ACS4" s="0"/>
      <c r="ACT4" s="0"/>
      <c r="ACU4" s="0"/>
      <c r="ACV4" s="0"/>
      <c r="ACW4" s="0"/>
      <c r="ACX4" s="0"/>
      <c r="ACY4" s="0"/>
      <c r="ACZ4" s="0"/>
      <c r="ADA4" s="0"/>
      <c r="ADB4" s="0"/>
      <c r="ADC4" s="0"/>
      <c r="ADD4" s="0"/>
      <c r="ADE4" s="0"/>
      <c r="ADF4" s="0"/>
      <c r="ADG4" s="0"/>
      <c r="ADH4" s="0"/>
      <c r="ADI4" s="0"/>
      <c r="ADJ4" s="0"/>
      <c r="ADK4" s="0"/>
      <c r="ADL4" s="0"/>
      <c r="ADM4" s="0"/>
      <c r="ADN4" s="0"/>
      <c r="ADO4" s="0"/>
      <c r="ADP4" s="0"/>
      <c r="ADQ4" s="0"/>
      <c r="ADR4" s="0"/>
      <c r="ADS4" s="0"/>
      <c r="ADT4" s="0"/>
      <c r="ADU4" s="0"/>
      <c r="ADV4" s="0"/>
      <c r="ADW4" s="0"/>
      <c r="ADX4" s="0"/>
      <c r="ADY4" s="0"/>
      <c r="ADZ4" s="0"/>
      <c r="AEA4" s="0"/>
      <c r="AEB4" s="0"/>
      <c r="AEC4" s="0"/>
      <c r="AED4" s="0"/>
      <c r="AEE4" s="0"/>
      <c r="AEF4" s="0"/>
      <c r="AEG4" s="0"/>
      <c r="AEH4" s="0"/>
      <c r="AEI4" s="0"/>
      <c r="AEJ4" s="0"/>
      <c r="AEK4" s="0"/>
      <c r="AEL4" s="0"/>
      <c r="AEM4" s="0"/>
      <c r="AEN4" s="0"/>
      <c r="AEO4" s="0"/>
      <c r="AEP4" s="0"/>
      <c r="AEQ4" s="0"/>
      <c r="AER4" s="0"/>
      <c r="AES4" s="0"/>
      <c r="AET4" s="0"/>
      <c r="AEU4" s="0"/>
      <c r="AEV4" s="0"/>
      <c r="AEW4" s="0"/>
      <c r="AEX4" s="0"/>
      <c r="AEY4" s="0"/>
      <c r="AEZ4" s="0"/>
      <c r="AFA4" s="0"/>
      <c r="AFB4" s="0"/>
      <c r="AFC4" s="0"/>
      <c r="AFD4" s="0"/>
      <c r="AFE4" s="0"/>
      <c r="AFF4" s="0"/>
      <c r="AFG4" s="0"/>
      <c r="AFH4" s="0"/>
      <c r="AFI4" s="0"/>
      <c r="AFJ4" s="0"/>
      <c r="AFK4" s="0"/>
      <c r="AFL4" s="0"/>
      <c r="AFM4" s="0"/>
      <c r="AFN4" s="0"/>
      <c r="AFO4" s="0"/>
      <c r="AFP4" s="0"/>
      <c r="AFQ4" s="0"/>
      <c r="AFR4" s="0"/>
      <c r="AFS4" s="0"/>
      <c r="AFT4" s="0"/>
      <c r="AFU4" s="0"/>
      <c r="AFV4" s="0"/>
      <c r="AFW4" s="0"/>
      <c r="AFX4" s="0"/>
      <c r="AFY4" s="0"/>
      <c r="AFZ4" s="0"/>
      <c r="AGA4" s="0"/>
      <c r="AGB4" s="0"/>
      <c r="AGC4" s="0"/>
      <c r="AGD4" s="0"/>
      <c r="AGE4" s="0"/>
      <c r="AGF4" s="0"/>
      <c r="AGG4" s="0"/>
      <c r="AGH4" s="0"/>
      <c r="AGI4" s="0"/>
      <c r="AGJ4" s="0"/>
      <c r="AGK4" s="0"/>
      <c r="AGL4" s="0"/>
      <c r="AGM4" s="0"/>
      <c r="AGN4" s="0"/>
      <c r="AGO4" s="0"/>
      <c r="AGP4" s="0"/>
      <c r="AGQ4" s="0"/>
      <c r="AGR4" s="0"/>
      <c r="AGS4" s="0"/>
      <c r="AGT4" s="0"/>
      <c r="AGU4" s="0"/>
      <c r="AGV4" s="0"/>
      <c r="AGW4" s="0"/>
      <c r="AGX4" s="0"/>
      <c r="AGY4" s="0"/>
      <c r="AGZ4" s="0"/>
      <c r="AHA4" s="0"/>
      <c r="AHB4" s="0"/>
      <c r="AHC4" s="0"/>
      <c r="AHD4" s="0"/>
      <c r="AHE4" s="0"/>
      <c r="AHF4" s="0"/>
      <c r="AHG4" s="0"/>
      <c r="AHH4" s="0"/>
      <c r="AHI4" s="0"/>
      <c r="AHJ4" s="0"/>
      <c r="AHK4" s="0"/>
      <c r="AHL4" s="0"/>
      <c r="AHM4" s="0"/>
      <c r="AHN4" s="0"/>
      <c r="AHO4" s="0"/>
      <c r="AHP4" s="0"/>
      <c r="AHQ4" s="0"/>
      <c r="AHR4" s="0"/>
      <c r="AHS4" s="0"/>
      <c r="AHT4" s="0"/>
      <c r="AHU4" s="0"/>
      <c r="AHV4" s="0"/>
      <c r="AHW4" s="0"/>
      <c r="AHX4" s="0"/>
      <c r="AHY4" s="0"/>
      <c r="AHZ4" s="0"/>
      <c r="AIA4" s="0"/>
      <c r="AIB4" s="0"/>
      <c r="AIC4" s="0"/>
      <c r="AID4" s="0"/>
      <c r="AIE4" s="0"/>
      <c r="AIF4" s="0"/>
      <c r="AIG4" s="0"/>
      <c r="AIH4" s="0"/>
      <c r="AII4" s="0"/>
      <c r="AIJ4" s="0"/>
      <c r="AIK4" s="0"/>
      <c r="AIL4" s="0"/>
      <c r="AIM4" s="0"/>
      <c r="AIN4" s="0"/>
      <c r="AIO4" s="0"/>
      <c r="AIP4" s="0"/>
      <c r="AIQ4" s="0"/>
      <c r="AIR4" s="0"/>
      <c r="AIS4" s="0"/>
      <c r="AIT4" s="0"/>
      <c r="AIU4" s="0"/>
      <c r="AIV4" s="0"/>
      <c r="AIW4" s="0"/>
      <c r="AIX4" s="0"/>
      <c r="AIY4" s="0"/>
      <c r="AIZ4" s="0"/>
      <c r="AJA4" s="0"/>
      <c r="AJB4" s="0"/>
      <c r="AJC4" s="0"/>
      <c r="AJD4" s="0"/>
      <c r="AJE4" s="0"/>
      <c r="AJF4" s="0"/>
      <c r="AJG4" s="0"/>
      <c r="AJH4" s="0"/>
      <c r="AJI4" s="0"/>
      <c r="AJJ4" s="0"/>
      <c r="AJK4" s="0"/>
      <c r="AJL4" s="0"/>
      <c r="AJM4" s="0"/>
      <c r="AJN4" s="0"/>
      <c r="AJO4" s="0"/>
      <c r="AJP4" s="0"/>
      <c r="AJQ4" s="0"/>
      <c r="AJR4" s="0"/>
      <c r="AJS4" s="0"/>
      <c r="AJT4" s="0"/>
      <c r="AJU4" s="0"/>
      <c r="AJV4" s="0"/>
      <c r="AJW4" s="0"/>
      <c r="AJX4" s="0"/>
      <c r="AJY4" s="0"/>
      <c r="AJZ4" s="0"/>
      <c r="AKA4" s="0"/>
      <c r="AKB4" s="0"/>
      <c r="AKC4" s="0"/>
      <c r="AKD4" s="0"/>
      <c r="AKE4" s="0"/>
      <c r="AKF4" s="0"/>
      <c r="AKG4" s="0"/>
      <c r="AKH4" s="0"/>
      <c r="AKI4" s="0"/>
      <c r="AKJ4" s="0"/>
      <c r="AKK4" s="0"/>
      <c r="AKL4" s="0"/>
      <c r="AKM4" s="0"/>
      <c r="AKN4" s="0"/>
      <c r="AKO4" s="0"/>
      <c r="AKP4" s="0"/>
      <c r="AKQ4" s="0"/>
      <c r="AKR4" s="0"/>
      <c r="AKS4" s="0"/>
      <c r="AKT4" s="0"/>
      <c r="AKU4" s="0"/>
      <c r="AKV4" s="0"/>
      <c r="AKW4" s="0"/>
      <c r="AKX4" s="0"/>
      <c r="AKY4" s="0"/>
      <c r="AKZ4" s="0"/>
      <c r="ALA4" s="0"/>
      <c r="ALB4" s="0"/>
      <c r="ALC4" s="0"/>
      <c r="ALD4" s="0"/>
      <c r="ALE4" s="0"/>
      <c r="ALF4" s="0"/>
      <c r="ALG4" s="0"/>
      <c r="ALH4" s="0"/>
      <c r="ALI4" s="0"/>
      <c r="ALJ4" s="0"/>
      <c r="ALK4" s="0"/>
      <c r="ALL4" s="0"/>
      <c r="ALM4" s="0"/>
      <c r="ALN4" s="0"/>
      <c r="ALO4" s="0"/>
      <c r="ALP4" s="0"/>
      <c r="ALQ4" s="0"/>
      <c r="ALR4" s="0"/>
      <c r="ALS4" s="0"/>
      <c r="ALT4" s="0"/>
      <c r="ALU4" s="0"/>
      <c r="ALV4" s="0"/>
      <c r="ALW4" s="0"/>
      <c r="ALX4" s="0"/>
      <c r="ALY4" s="0"/>
      <c r="ALZ4" s="0"/>
      <c r="AMA4" s="0"/>
      <c r="AMB4" s="0"/>
      <c r="AMC4" s="0"/>
      <c r="AMD4" s="0"/>
      <c r="AME4" s="0"/>
      <c r="AMF4" s="0"/>
      <c r="AMG4" s="0"/>
      <c r="AMH4" s="0"/>
      <c r="AMI4" s="0"/>
      <c r="AMJ4" s="0"/>
    </row>
    <row r="5" customFormat="false" ht="15.75" hidden="false" customHeight="true" outlineLevel="0" collapsed="false">
      <c r="A5" s="0"/>
      <c r="B5" s="5"/>
      <c r="C5" s="6"/>
      <c r="D5" s="6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5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9"/>
      <c r="AC5" s="7"/>
      <c r="AD5" s="7"/>
      <c r="AE5" s="7"/>
      <c r="AF5" s="7"/>
      <c r="AG5" s="7"/>
      <c r="AH5" s="7"/>
      <c r="AI5" s="10"/>
      <c r="AJ5" s="11"/>
      <c r="AK5" s="11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  <c r="IW5" s="0"/>
      <c r="IX5" s="0"/>
      <c r="IY5" s="0"/>
      <c r="IZ5" s="0"/>
      <c r="JA5" s="0"/>
      <c r="JB5" s="0"/>
      <c r="JC5" s="0"/>
      <c r="JD5" s="0"/>
      <c r="JE5" s="0"/>
      <c r="JF5" s="0"/>
      <c r="JG5" s="0"/>
      <c r="JH5" s="0"/>
      <c r="JI5" s="0"/>
      <c r="JJ5" s="0"/>
      <c r="JK5" s="0"/>
      <c r="JL5" s="0"/>
      <c r="JM5" s="0"/>
      <c r="JN5" s="0"/>
      <c r="JO5" s="0"/>
      <c r="JP5" s="0"/>
      <c r="JQ5" s="0"/>
      <c r="JR5" s="0"/>
      <c r="JS5" s="0"/>
      <c r="JT5" s="0"/>
      <c r="JU5" s="0"/>
      <c r="JV5" s="0"/>
      <c r="JW5" s="0"/>
      <c r="JX5" s="0"/>
      <c r="JY5" s="0"/>
      <c r="JZ5" s="0"/>
      <c r="KA5" s="0"/>
      <c r="KB5" s="0"/>
      <c r="KC5" s="0"/>
      <c r="KD5" s="0"/>
      <c r="KE5" s="0"/>
      <c r="KF5" s="0"/>
      <c r="KG5" s="0"/>
      <c r="KH5" s="0"/>
      <c r="KI5" s="0"/>
      <c r="KJ5" s="0"/>
      <c r="KK5" s="0"/>
      <c r="KL5" s="0"/>
      <c r="KM5" s="0"/>
      <c r="KN5" s="0"/>
      <c r="KO5" s="0"/>
      <c r="KP5" s="0"/>
      <c r="KQ5" s="0"/>
      <c r="KR5" s="0"/>
      <c r="KS5" s="0"/>
      <c r="KT5" s="0"/>
      <c r="KU5" s="0"/>
      <c r="KV5" s="0"/>
      <c r="KW5" s="0"/>
      <c r="KX5" s="0"/>
      <c r="KY5" s="0"/>
      <c r="KZ5" s="0"/>
      <c r="LA5" s="0"/>
      <c r="LB5" s="0"/>
      <c r="LC5" s="0"/>
      <c r="LD5" s="0"/>
      <c r="LE5" s="0"/>
      <c r="LF5" s="0"/>
      <c r="LG5" s="0"/>
      <c r="LH5" s="0"/>
      <c r="LI5" s="0"/>
      <c r="LJ5" s="0"/>
      <c r="LK5" s="0"/>
      <c r="LL5" s="0"/>
      <c r="LM5" s="0"/>
      <c r="LN5" s="0"/>
      <c r="LO5" s="0"/>
      <c r="LP5" s="0"/>
      <c r="LQ5" s="0"/>
      <c r="LR5" s="0"/>
      <c r="LS5" s="0"/>
      <c r="LT5" s="0"/>
      <c r="LU5" s="0"/>
      <c r="LV5" s="0"/>
      <c r="LW5" s="0"/>
      <c r="LX5" s="0"/>
      <c r="LY5" s="0"/>
      <c r="LZ5" s="0"/>
      <c r="MA5" s="0"/>
      <c r="MB5" s="0"/>
      <c r="MC5" s="0"/>
      <c r="MD5" s="0"/>
      <c r="ME5" s="0"/>
      <c r="MF5" s="0"/>
      <c r="MG5" s="0"/>
      <c r="MH5" s="0"/>
      <c r="MI5" s="0"/>
      <c r="MJ5" s="0"/>
      <c r="MK5" s="0"/>
      <c r="ML5" s="0"/>
      <c r="MM5" s="0"/>
      <c r="MN5" s="0"/>
      <c r="MO5" s="0"/>
      <c r="MP5" s="0"/>
      <c r="MQ5" s="0"/>
      <c r="MR5" s="0"/>
      <c r="MS5" s="0"/>
      <c r="MT5" s="0"/>
      <c r="MU5" s="0"/>
      <c r="MV5" s="0"/>
      <c r="MW5" s="0"/>
      <c r="MX5" s="0"/>
      <c r="MY5" s="0"/>
      <c r="MZ5" s="0"/>
      <c r="NA5" s="0"/>
      <c r="NB5" s="0"/>
      <c r="NC5" s="0"/>
      <c r="ND5" s="0"/>
      <c r="NE5" s="0"/>
      <c r="NF5" s="0"/>
      <c r="NG5" s="0"/>
      <c r="NH5" s="0"/>
      <c r="NI5" s="0"/>
      <c r="NJ5" s="0"/>
      <c r="NK5" s="0"/>
      <c r="NL5" s="0"/>
      <c r="NM5" s="0"/>
      <c r="NN5" s="0"/>
      <c r="NO5" s="0"/>
      <c r="NP5" s="0"/>
      <c r="NQ5" s="0"/>
      <c r="NR5" s="0"/>
      <c r="NS5" s="0"/>
      <c r="NT5" s="0"/>
      <c r="NU5" s="0"/>
      <c r="NV5" s="0"/>
      <c r="NW5" s="0"/>
      <c r="NX5" s="0"/>
      <c r="NY5" s="0"/>
      <c r="NZ5" s="0"/>
      <c r="OA5" s="0"/>
      <c r="OB5" s="0"/>
      <c r="OC5" s="0"/>
      <c r="OD5" s="0"/>
      <c r="OE5" s="0"/>
      <c r="OF5" s="0"/>
      <c r="OG5" s="0"/>
      <c r="OH5" s="0"/>
      <c r="OI5" s="0"/>
      <c r="OJ5" s="0"/>
      <c r="OK5" s="0"/>
      <c r="OL5" s="0"/>
      <c r="OM5" s="0"/>
      <c r="ON5" s="0"/>
      <c r="OO5" s="0"/>
      <c r="OP5" s="0"/>
      <c r="OQ5" s="0"/>
      <c r="OR5" s="0"/>
      <c r="OS5" s="0"/>
      <c r="OT5" s="0"/>
      <c r="OU5" s="0"/>
      <c r="OV5" s="0"/>
      <c r="OW5" s="0"/>
      <c r="OX5" s="0"/>
      <c r="OY5" s="0"/>
      <c r="OZ5" s="0"/>
      <c r="PA5" s="0"/>
      <c r="PB5" s="0"/>
      <c r="PC5" s="0"/>
      <c r="PD5" s="0"/>
      <c r="PE5" s="0"/>
      <c r="PF5" s="0"/>
      <c r="PG5" s="0"/>
      <c r="PH5" s="0"/>
      <c r="PI5" s="0"/>
      <c r="PJ5" s="0"/>
      <c r="PK5" s="0"/>
      <c r="PL5" s="0"/>
      <c r="PM5" s="0"/>
      <c r="PN5" s="0"/>
      <c r="PO5" s="0"/>
      <c r="PP5" s="0"/>
      <c r="PQ5" s="0"/>
      <c r="PR5" s="0"/>
      <c r="PS5" s="0"/>
      <c r="PT5" s="0"/>
      <c r="PU5" s="0"/>
      <c r="PV5" s="0"/>
      <c r="PW5" s="0"/>
      <c r="PX5" s="0"/>
      <c r="PY5" s="0"/>
      <c r="PZ5" s="0"/>
      <c r="QA5" s="0"/>
      <c r="QB5" s="0"/>
      <c r="QC5" s="0"/>
      <c r="QD5" s="0"/>
      <c r="QE5" s="0"/>
      <c r="QF5" s="0"/>
      <c r="QG5" s="0"/>
      <c r="QH5" s="0"/>
      <c r="QI5" s="0"/>
      <c r="QJ5" s="0"/>
      <c r="QK5" s="0"/>
      <c r="QL5" s="0"/>
      <c r="QM5" s="0"/>
      <c r="QN5" s="0"/>
      <c r="QO5" s="0"/>
      <c r="QP5" s="0"/>
      <c r="QQ5" s="0"/>
      <c r="QR5" s="0"/>
      <c r="QS5" s="0"/>
      <c r="QT5" s="0"/>
      <c r="QU5" s="0"/>
      <c r="QV5" s="0"/>
      <c r="QW5" s="0"/>
      <c r="QX5" s="0"/>
      <c r="QY5" s="0"/>
      <c r="QZ5" s="0"/>
      <c r="RA5" s="0"/>
      <c r="RB5" s="0"/>
      <c r="RC5" s="0"/>
      <c r="RD5" s="0"/>
      <c r="RE5" s="0"/>
      <c r="RF5" s="0"/>
      <c r="RG5" s="0"/>
      <c r="RH5" s="0"/>
      <c r="RI5" s="0"/>
      <c r="RJ5" s="0"/>
      <c r="RK5" s="0"/>
      <c r="RL5" s="0"/>
      <c r="RM5" s="0"/>
      <c r="RN5" s="0"/>
      <c r="RO5" s="0"/>
      <c r="RP5" s="0"/>
      <c r="RQ5" s="0"/>
      <c r="RR5" s="0"/>
      <c r="RS5" s="0"/>
      <c r="RT5" s="0"/>
      <c r="RU5" s="0"/>
      <c r="RV5" s="0"/>
      <c r="RW5" s="0"/>
      <c r="RX5" s="0"/>
      <c r="RY5" s="0"/>
      <c r="RZ5" s="0"/>
      <c r="SA5" s="0"/>
      <c r="SB5" s="0"/>
      <c r="SC5" s="0"/>
      <c r="SD5" s="0"/>
      <c r="SE5" s="0"/>
      <c r="SF5" s="0"/>
      <c r="SG5" s="0"/>
      <c r="SH5" s="0"/>
      <c r="SI5" s="0"/>
      <c r="SJ5" s="0"/>
      <c r="SK5" s="0"/>
      <c r="SL5" s="0"/>
      <c r="SM5" s="0"/>
      <c r="SN5" s="0"/>
      <c r="SO5" s="0"/>
      <c r="SP5" s="0"/>
      <c r="SQ5" s="0"/>
      <c r="SR5" s="0"/>
      <c r="SS5" s="0"/>
      <c r="ST5" s="0"/>
      <c r="SU5" s="0"/>
      <c r="SV5" s="0"/>
      <c r="SW5" s="0"/>
      <c r="SX5" s="0"/>
      <c r="SY5" s="0"/>
      <c r="SZ5" s="0"/>
      <c r="TA5" s="0"/>
      <c r="TB5" s="0"/>
      <c r="TC5" s="0"/>
      <c r="TD5" s="0"/>
      <c r="TE5" s="0"/>
      <c r="TF5" s="0"/>
      <c r="TG5" s="0"/>
      <c r="TH5" s="0"/>
      <c r="TI5" s="0"/>
      <c r="TJ5" s="0"/>
      <c r="TK5" s="0"/>
      <c r="TL5" s="0"/>
      <c r="TM5" s="0"/>
      <c r="TN5" s="0"/>
      <c r="TO5" s="0"/>
      <c r="TP5" s="0"/>
      <c r="TQ5" s="0"/>
      <c r="TR5" s="0"/>
      <c r="TS5" s="0"/>
      <c r="TT5" s="0"/>
      <c r="TU5" s="0"/>
      <c r="TV5" s="0"/>
      <c r="TW5" s="0"/>
      <c r="TX5" s="0"/>
      <c r="TY5" s="0"/>
      <c r="TZ5" s="0"/>
      <c r="UA5" s="0"/>
      <c r="UB5" s="0"/>
      <c r="UC5" s="0"/>
      <c r="UD5" s="0"/>
      <c r="UE5" s="0"/>
      <c r="UF5" s="0"/>
      <c r="UG5" s="0"/>
      <c r="UH5" s="0"/>
      <c r="UI5" s="0"/>
      <c r="UJ5" s="0"/>
      <c r="UK5" s="0"/>
      <c r="UL5" s="0"/>
      <c r="UM5" s="0"/>
      <c r="UN5" s="0"/>
      <c r="UO5" s="0"/>
      <c r="UP5" s="0"/>
      <c r="UQ5" s="0"/>
      <c r="UR5" s="0"/>
      <c r="US5" s="0"/>
      <c r="UT5" s="0"/>
      <c r="UU5" s="0"/>
      <c r="UV5" s="0"/>
      <c r="UW5" s="0"/>
      <c r="UX5" s="0"/>
      <c r="UY5" s="0"/>
      <c r="UZ5" s="0"/>
      <c r="VA5" s="0"/>
      <c r="VB5" s="0"/>
      <c r="VC5" s="0"/>
      <c r="VD5" s="0"/>
      <c r="VE5" s="0"/>
      <c r="VF5" s="0"/>
      <c r="VG5" s="0"/>
      <c r="VH5" s="0"/>
      <c r="VI5" s="0"/>
      <c r="VJ5" s="0"/>
      <c r="VK5" s="0"/>
      <c r="VL5" s="0"/>
      <c r="VM5" s="0"/>
      <c r="VN5" s="0"/>
      <c r="VO5" s="0"/>
      <c r="VP5" s="0"/>
      <c r="VQ5" s="0"/>
      <c r="VR5" s="0"/>
      <c r="VS5" s="0"/>
      <c r="VT5" s="0"/>
      <c r="VU5" s="0"/>
      <c r="VV5" s="0"/>
      <c r="VW5" s="0"/>
      <c r="VX5" s="0"/>
      <c r="VY5" s="0"/>
      <c r="VZ5" s="0"/>
      <c r="WA5" s="0"/>
      <c r="WB5" s="0"/>
      <c r="WC5" s="0"/>
      <c r="WD5" s="0"/>
      <c r="WE5" s="0"/>
      <c r="WF5" s="0"/>
      <c r="WG5" s="0"/>
      <c r="WH5" s="0"/>
      <c r="WI5" s="0"/>
      <c r="WJ5" s="0"/>
      <c r="WK5" s="0"/>
      <c r="WL5" s="0"/>
      <c r="WM5" s="0"/>
      <c r="WN5" s="0"/>
      <c r="WO5" s="0"/>
      <c r="WP5" s="0"/>
      <c r="WQ5" s="0"/>
      <c r="WR5" s="0"/>
      <c r="WS5" s="0"/>
      <c r="WT5" s="0"/>
      <c r="WU5" s="0"/>
      <c r="WV5" s="0"/>
      <c r="WW5" s="0"/>
      <c r="WX5" s="0"/>
      <c r="WY5" s="0"/>
      <c r="WZ5" s="0"/>
      <c r="XA5" s="0"/>
      <c r="XB5" s="0"/>
      <c r="XC5" s="0"/>
      <c r="XD5" s="0"/>
      <c r="XE5" s="0"/>
      <c r="XF5" s="0"/>
      <c r="XG5" s="0"/>
      <c r="XH5" s="0"/>
      <c r="XI5" s="0"/>
      <c r="XJ5" s="0"/>
      <c r="XK5" s="0"/>
      <c r="XL5" s="0"/>
      <c r="XM5" s="0"/>
      <c r="XN5" s="0"/>
      <c r="XO5" s="0"/>
      <c r="XP5" s="0"/>
      <c r="XQ5" s="0"/>
      <c r="XR5" s="0"/>
      <c r="XS5" s="0"/>
      <c r="XT5" s="0"/>
      <c r="XU5" s="0"/>
      <c r="XV5" s="0"/>
      <c r="XW5" s="0"/>
      <c r="XX5" s="0"/>
      <c r="XY5" s="0"/>
      <c r="XZ5" s="0"/>
      <c r="YA5" s="0"/>
      <c r="YB5" s="0"/>
      <c r="YC5" s="0"/>
      <c r="YD5" s="0"/>
      <c r="YE5" s="0"/>
      <c r="YF5" s="0"/>
      <c r="YG5" s="0"/>
      <c r="YH5" s="0"/>
      <c r="YI5" s="0"/>
      <c r="YJ5" s="0"/>
      <c r="YK5" s="0"/>
      <c r="YL5" s="0"/>
      <c r="YM5" s="0"/>
      <c r="YN5" s="0"/>
      <c r="YO5" s="0"/>
      <c r="YP5" s="0"/>
      <c r="YQ5" s="0"/>
      <c r="YR5" s="0"/>
      <c r="YS5" s="0"/>
      <c r="YT5" s="0"/>
      <c r="YU5" s="0"/>
      <c r="YV5" s="0"/>
      <c r="YW5" s="0"/>
      <c r="YX5" s="0"/>
      <c r="YY5" s="0"/>
      <c r="YZ5" s="0"/>
      <c r="ZA5" s="0"/>
      <c r="ZB5" s="0"/>
      <c r="ZC5" s="0"/>
      <c r="ZD5" s="0"/>
      <c r="ZE5" s="0"/>
      <c r="ZF5" s="0"/>
      <c r="ZG5" s="0"/>
      <c r="ZH5" s="0"/>
      <c r="ZI5" s="0"/>
      <c r="ZJ5" s="0"/>
      <c r="ZK5" s="0"/>
      <c r="ZL5" s="0"/>
      <c r="ZM5" s="0"/>
      <c r="ZN5" s="0"/>
      <c r="ZO5" s="0"/>
      <c r="ZP5" s="0"/>
      <c r="ZQ5" s="0"/>
      <c r="ZR5" s="0"/>
      <c r="ZS5" s="0"/>
      <c r="ZT5" s="0"/>
      <c r="ZU5" s="0"/>
      <c r="ZV5" s="0"/>
      <c r="ZW5" s="0"/>
      <c r="ZX5" s="0"/>
      <c r="ZY5" s="0"/>
      <c r="ZZ5" s="0"/>
      <c r="AAA5" s="0"/>
      <c r="AAB5" s="0"/>
      <c r="AAC5" s="0"/>
      <c r="AAD5" s="0"/>
      <c r="AAE5" s="0"/>
      <c r="AAF5" s="0"/>
      <c r="AAG5" s="0"/>
      <c r="AAH5" s="0"/>
      <c r="AAI5" s="0"/>
      <c r="AAJ5" s="0"/>
      <c r="AAK5" s="0"/>
      <c r="AAL5" s="0"/>
      <c r="AAM5" s="0"/>
      <c r="AAN5" s="0"/>
      <c r="AAO5" s="0"/>
      <c r="AAP5" s="0"/>
      <c r="AAQ5" s="0"/>
      <c r="AAR5" s="0"/>
      <c r="AAS5" s="0"/>
      <c r="AAT5" s="0"/>
      <c r="AAU5" s="0"/>
      <c r="AAV5" s="0"/>
      <c r="AAW5" s="0"/>
      <c r="AAX5" s="0"/>
      <c r="AAY5" s="0"/>
      <c r="AAZ5" s="0"/>
      <c r="ABA5" s="0"/>
      <c r="ABB5" s="0"/>
      <c r="ABC5" s="0"/>
      <c r="ABD5" s="0"/>
      <c r="ABE5" s="0"/>
      <c r="ABF5" s="0"/>
      <c r="ABG5" s="0"/>
      <c r="ABH5" s="0"/>
      <c r="ABI5" s="0"/>
      <c r="ABJ5" s="0"/>
      <c r="ABK5" s="0"/>
      <c r="ABL5" s="0"/>
      <c r="ABM5" s="0"/>
      <c r="ABN5" s="0"/>
      <c r="ABO5" s="0"/>
      <c r="ABP5" s="0"/>
      <c r="ABQ5" s="0"/>
      <c r="ABR5" s="0"/>
      <c r="ABS5" s="0"/>
      <c r="ABT5" s="0"/>
      <c r="ABU5" s="0"/>
      <c r="ABV5" s="0"/>
      <c r="ABW5" s="0"/>
      <c r="ABX5" s="0"/>
      <c r="ABY5" s="0"/>
      <c r="ABZ5" s="0"/>
      <c r="ACA5" s="0"/>
      <c r="ACB5" s="0"/>
      <c r="ACC5" s="0"/>
      <c r="ACD5" s="0"/>
      <c r="ACE5" s="0"/>
      <c r="ACF5" s="0"/>
      <c r="ACG5" s="0"/>
      <c r="ACH5" s="0"/>
      <c r="ACI5" s="0"/>
      <c r="ACJ5" s="0"/>
      <c r="ACK5" s="0"/>
      <c r="ACL5" s="0"/>
      <c r="ACM5" s="0"/>
      <c r="ACN5" s="0"/>
      <c r="ACO5" s="0"/>
      <c r="ACP5" s="0"/>
      <c r="ACQ5" s="0"/>
      <c r="ACR5" s="0"/>
      <c r="ACS5" s="0"/>
      <c r="ACT5" s="0"/>
      <c r="ACU5" s="0"/>
      <c r="ACV5" s="0"/>
      <c r="ACW5" s="0"/>
      <c r="ACX5" s="0"/>
      <c r="ACY5" s="0"/>
      <c r="ACZ5" s="0"/>
      <c r="ADA5" s="0"/>
      <c r="ADB5" s="0"/>
      <c r="ADC5" s="0"/>
      <c r="ADD5" s="0"/>
      <c r="ADE5" s="0"/>
      <c r="ADF5" s="0"/>
      <c r="ADG5" s="0"/>
      <c r="ADH5" s="0"/>
      <c r="ADI5" s="0"/>
      <c r="ADJ5" s="0"/>
      <c r="ADK5" s="0"/>
      <c r="ADL5" s="0"/>
      <c r="ADM5" s="0"/>
      <c r="ADN5" s="0"/>
      <c r="ADO5" s="0"/>
      <c r="ADP5" s="0"/>
      <c r="ADQ5" s="0"/>
      <c r="ADR5" s="0"/>
      <c r="ADS5" s="0"/>
      <c r="ADT5" s="0"/>
      <c r="ADU5" s="0"/>
      <c r="ADV5" s="0"/>
      <c r="ADW5" s="0"/>
      <c r="ADX5" s="0"/>
      <c r="ADY5" s="0"/>
      <c r="ADZ5" s="0"/>
      <c r="AEA5" s="0"/>
      <c r="AEB5" s="0"/>
      <c r="AEC5" s="0"/>
      <c r="AED5" s="0"/>
      <c r="AEE5" s="0"/>
      <c r="AEF5" s="0"/>
      <c r="AEG5" s="0"/>
      <c r="AEH5" s="0"/>
      <c r="AEI5" s="0"/>
      <c r="AEJ5" s="0"/>
      <c r="AEK5" s="0"/>
      <c r="AEL5" s="0"/>
      <c r="AEM5" s="0"/>
      <c r="AEN5" s="0"/>
      <c r="AEO5" s="0"/>
      <c r="AEP5" s="0"/>
      <c r="AEQ5" s="0"/>
      <c r="AER5" s="0"/>
      <c r="AES5" s="0"/>
      <c r="AET5" s="0"/>
      <c r="AEU5" s="0"/>
      <c r="AEV5" s="0"/>
      <c r="AEW5" s="0"/>
      <c r="AEX5" s="0"/>
      <c r="AEY5" s="0"/>
      <c r="AEZ5" s="0"/>
      <c r="AFA5" s="0"/>
      <c r="AFB5" s="0"/>
      <c r="AFC5" s="0"/>
      <c r="AFD5" s="0"/>
      <c r="AFE5" s="0"/>
      <c r="AFF5" s="0"/>
      <c r="AFG5" s="0"/>
      <c r="AFH5" s="0"/>
      <c r="AFI5" s="0"/>
      <c r="AFJ5" s="0"/>
      <c r="AFK5" s="0"/>
      <c r="AFL5" s="0"/>
      <c r="AFM5" s="0"/>
      <c r="AFN5" s="0"/>
      <c r="AFO5" s="0"/>
      <c r="AFP5" s="0"/>
      <c r="AFQ5" s="0"/>
      <c r="AFR5" s="0"/>
      <c r="AFS5" s="0"/>
      <c r="AFT5" s="0"/>
      <c r="AFU5" s="0"/>
      <c r="AFV5" s="0"/>
      <c r="AFW5" s="0"/>
      <c r="AFX5" s="0"/>
      <c r="AFY5" s="0"/>
      <c r="AFZ5" s="0"/>
      <c r="AGA5" s="0"/>
      <c r="AGB5" s="0"/>
      <c r="AGC5" s="0"/>
      <c r="AGD5" s="0"/>
      <c r="AGE5" s="0"/>
      <c r="AGF5" s="0"/>
      <c r="AGG5" s="0"/>
      <c r="AGH5" s="0"/>
      <c r="AGI5" s="0"/>
      <c r="AGJ5" s="0"/>
      <c r="AGK5" s="0"/>
      <c r="AGL5" s="0"/>
      <c r="AGM5" s="0"/>
      <c r="AGN5" s="0"/>
      <c r="AGO5" s="0"/>
      <c r="AGP5" s="0"/>
      <c r="AGQ5" s="0"/>
      <c r="AGR5" s="0"/>
      <c r="AGS5" s="0"/>
      <c r="AGT5" s="0"/>
      <c r="AGU5" s="0"/>
      <c r="AGV5" s="0"/>
      <c r="AGW5" s="0"/>
      <c r="AGX5" s="0"/>
      <c r="AGY5" s="0"/>
      <c r="AGZ5" s="0"/>
      <c r="AHA5" s="0"/>
      <c r="AHB5" s="0"/>
      <c r="AHC5" s="0"/>
      <c r="AHD5" s="0"/>
      <c r="AHE5" s="0"/>
      <c r="AHF5" s="0"/>
      <c r="AHG5" s="0"/>
      <c r="AHH5" s="0"/>
      <c r="AHI5" s="0"/>
      <c r="AHJ5" s="0"/>
      <c r="AHK5" s="0"/>
      <c r="AHL5" s="0"/>
      <c r="AHM5" s="0"/>
      <c r="AHN5" s="0"/>
      <c r="AHO5" s="0"/>
      <c r="AHP5" s="0"/>
      <c r="AHQ5" s="0"/>
      <c r="AHR5" s="0"/>
      <c r="AHS5" s="0"/>
      <c r="AHT5" s="0"/>
      <c r="AHU5" s="0"/>
      <c r="AHV5" s="0"/>
      <c r="AHW5" s="0"/>
      <c r="AHX5" s="0"/>
      <c r="AHY5" s="0"/>
      <c r="AHZ5" s="0"/>
      <c r="AIA5" s="0"/>
      <c r="AIB5" s="0"/>
      <c r="AIC5" s="0"/>
      <c r="AID5" s="0"/>
      <c r="AIE5" s="0"/>
      <c r="AIF5" s="0"/>
      <c r="AIG5" s="0"/>
      <c r="AIH5" s="0"/>
      <c r="AII5" s="0"/>
      <c r="AIJ5" s="0"/>
      <c r="AIK5" s="0"/>
      <c r="AIL5" s="0"/>
      <c r="AIM5" s="0"/>
      <c r="AIN5" s="0"/>
      <c r="AIO5" s="0"/>
      <c r="AIP5" s="0"/>
      <c r="AIQ5" s="0"/>
      <c r="AIR5" s="0"/>
      <c r="AIS5" s="0"/>
      <c r="AIT5" s="0"/>
      <c r="AIU5" s="0"/>
      <c r="AIV5" s="0"/>
      <c r="AIW5" s="0"/>
      <c r="AIX5" s="0"/>
      <c r="AIY5" s="0"/>
      <c r="AIZ5" s="0"/>
      <c r="AJA5" s="0"/>
      <c r="AJB5" s="0"/>
      <c r="AJC5" s="0"/>
      <c r="AJD5" s="0"/>
      <c r="AJE5" s="0"/>
      <c r="AJF5" s="0"/>
      <c r="AJG5" s="0"/>
      <c r="AJH5" s="0"/>
      <c r="AJI5" s="0"/>
      <c r="AJJ5" s="0"/>
      <c r="AJK5" s="0"/>
      <c r="AJL5" s="0"/>
      <c r="AJM5" s="0"/>
      <c r="AJN5" s="0"/>
      <c r="AJO5" s="0"/>
      <c r="AJP5" s="0"/>
      <c r="AJQ5" s="0"/>
      <c r="AJR5" s="0"/>
      <c r="AJS5" s="0"/>
      <c r="AJT5" s="0"/>
      <c r="AJU5" s="0"/>
      <c r="AJV5" s="0"/>
      <c r="AJW5" s="0"/>
      <c r="AJX5" s="0"/>
      <c r="AJY5" s="0"/>
      <c r="AJZ5" s="0"/>
      <c r="AKA5" s="0"/>
      <c r="AKB5" s="0"/>
      <c r="AKC5" s="0"/>
      <c r="AKD5" s="0"/>
      <c r="AKE5" s="0"/>
      <c r="AKF5" s="0"/>
      <c r="AKG5" s="0"/>
      <c r="AKH5" s="0"/>
      <c r="AKI5" s="0"/>
      <c r="AKJ5" s="0"/>
      <c r="AKK5" s="0"/>
      <c r="AKL5" s="0"/>
      <c r="AKM5" s="0"/>
      <c r="AKN5" s="0"/>
      <c r="AKO5" s="0"/>
      <c r="AKP5" s="0"/>
      <c r="AKQ5" s="0"/>
      <c r="AKR5" s="0"/>
      <c r="AKS5" s="0"/>
      <c r="AKT5" s="0"/>
      <c r="AKU5" s="0"/>
      <c r="AKV5" s="0"/>
      <c r="AKW5" s="0"/>
      <c r="AKX5" s="0"/>
      <c r="AKY5" s="0"/>
      <c r="AKZ5" s="0"/>
      <c r="ALA5" s="0"/>
      <c r="ALB5" s="0"/>
      <c r="ALC5" s="0"/>
      <c r="ALD5" s="0"/>
      <c r="ALE5" s="0"/>
      <c r="ALF5" s="0"/>
      <c r="ALG5" s="0"/>
      <c r="ALH5" s="0"/>
      <c r="ALI5" s="0"/>
      <c r="ALJ5" s="0"/>
      <c r="ALK5" s="0"/>
      <c r="ALL5" s="0"/>
      <c r="ALM5" s="0"/>
      <c r="ALN5" s="0"/>
      <c r="ALO5" s="0"/>
      <c r="ALP5" s="0"/>
      <c r="ALQ5" s="0"/>
      <c r="ALR5" s="0"/>
      <c r="ALS5" s="0"/>
      <c r="ALT5" s="0"/>
      <c r="ALU5" s="0"/>
      <c r="ALV5" s="0"/>
      <c r="ALW5" s="0"/>
      <c r="ALX5" s="0"/>
      <c r="ALY5" s="0"/>
      <c r="ALZ5" s="0"/>
      <c r="AMA5" s="0"/>
      <c r="AMB5" s="0"/>
      <c r="AMC5" s="0"/>
      <c r="AMD5" s="0"/>
      <c r="AME5" s="0"/>
      <c r="AMF5" s="0"/>
      <c r="AMG5" s="0"/>
      <c r="AMH5" s="0"/>
      <c r="AMI5" s="0"/>
      <c r="AMJ5" s="0"/>
    </row>
    <row r="6" s="12" customFormat="true" ht="15" hidden="false" customHeight="true" outlineLevel="0" collapsed="false">
      <c r="B6" s="13" t="n">
        <v>1</v>
      </c>
      <c r="C6" s="14" t="s">
        <v>29</v>
      </c>
      <c r="D6" s="15" t="s">
        <v>30</v>
      </c>
      <c r="E6" s="16" t="n">
        <v>122.32</v>
      </c>
      <c r="F6" s="17" t="n">
        <f aca="false">E6/15432.3584</f>
        <v>0.00792620264703028</v>
      </c>
      <c r="G6" s="16" t="n">
        <v>3.65</v>
      </c>
      <c r="H6" s="17" t="n">
        <f aca="false">G6*F6</f>
        <v>0.0289306396616605</v>
      </c>
      <c r="I6" s="18" t="n">
        <f aca="false">IFERROR(15432.3584/G6,0)</f>
        <v>4228.04339726027</v>
      </c>
      <c r="J6" s="19" t="s">
        <v>31</v>
      </c>
      <c r="K6" s="20" t="n">
        <v>19</v>
      </c>
      <c r="L6" s="20" t="n">
        <v>29</v>
      </c>
      <c r="M6" s="19" t="s">
        <v>32</v>
      </c>
      <c r="N6" s="21" t="n">
        <v>123</v>
      </c>
      <c r="O6" s="22" t="n">
        <v>32</v>
      </c>
      <c r="P6" s="19" t="s">
        <v>33</v>
      </c>
      <c r="Q6" s="23" t="s">
        <v>34</v>
      </c>
      <c r="R6" s="24" t="n">
        <f aca="false">Q7/100</f>
        <v>0.023</v>
      </c>
      <c r="S6" s="25"/>
      <c r="T6" s="26" t="n">
        <f aca="false">(N6*S6)/1000</f>
        <v>0</v>
      </c>
      <c r="U6" s="19"/>
      <c r="V6" s="19"/>
      <c r="W6" s="19"/>
      <c r="X6" s="27" t="s">
        <v>35</v>
      </c>
      <c r="Y6" s="27"/>
      <c r="Z6" s="27"/>
      <c r="AA6" s="19" t="s">
        <v>36</v>
      </c>
      <c r="AB6" s="28"/>
      <c r="AC6" s="29" t="n">
        <f aca="false">R6+O8+H6+J7</f>
        <v>0.115930639661661</v>
      </c>
      <c r="AD6" s="29" t="n">
        <f aca="false">AC6*20</f>
        <v>2.31861279323321</v>
      </c>
      <c r="AE6" s="29" t="n">
        <f aca="false">AC6*50</f>
        <v>5.79653198308303</v>
      </c>
      <c r="AF6" s="29" t="n">
        <f aca="false">AC6*250</f>
        <v>28.9826599154151</v>
      </c>
      <c r="AG6" s="29" t="n">
        <f aca="false">AC6*1000</f>
        <v>115.930639661661</v>
      </c>
      <c r="AH6" s="29" t="n">
        <f aca="false">AC6*5000</f>
        <v>579.653198308303</v>
      </c>
      <c r="AI6" s="30"/>
      <c r="AJ6" s="31" t="s">
        <v>37</v>
      </c>
    </row>
    <row r="7" customFormat="false" ht="15" hidden="false" customHeight="true" outlineLevel="0" collapsed="false">
      <c r="A7" s="0"/>
      <c r="B7" s="13"/>
      <c r="C7" s="14"/>
      <c r="D7" s="15"/>
      <c r="E7" s="16"/>
      <c r="F7" s="17"/>
      <c r="G7" s="16"/>
      <c r="H7" s="17"/>
      <c r="I7" s="18"/>
      <c r="J7" s="32" t="n">
        <v>0</v>
      </c>
      <c r="K7" s="20"/>
      <c r="L7" s="20"/>
      <c r="M7" s="19"/>
      <c r="N7" s="21"/>
      <c r="O7" s="22"/>
      <c r="P7" s="19"/>
      <c r="Q7" s="33" t="n">
        <v>2.3</v>
      </c>
      <c r="R7" s="24"/>
      <c r="S7" s="25"/>
      <c r="T7" s="26"/>
      <c r="U7" s="19"/>
      <c r="V7" s="19"/>
      <c r="W7" s="19"/>
      <c r="X7" s="27"/>
      <c r="Y7" s="27"/>
      <c r="Z7" s="27"/>
      <c r="AA7" s="19"/>
      <c r="AB7" s="28"/>
      <c r="AC7" s="29"/>
      <c r="AD7" s="29"/>
      <c r="AE7" s="29"/>
      <c r="AF7" s="29"/>
      <c r="AG7" s="29"/>
      <c r="AH7" s="29"/>
      <c r="AI7" s="30"/>
      <c r="AJ7" s="34" t="s">
        <v>38</v>
      </c>
      <c r="AK7" s="0"/>
      <c r="AL7" s="12"/>
      <c r="AM7" s="35" t="s">
        <v>39</v>
      </c>
      <c r="AN7" s="35"/>
      <c r="AO7" s="35"/>
      <c r="AP7" s="35"/>
      <c r="AQ7" s="35"/>
      <c r="AR7" s="35"/>
      <c r="AS7" s="35"/>
      <c r="AT7" s="35"/>
      <c r="AU7" s="35"/>
      <c r="AV7" s="35"/>
      <c r="AW7" s="35"/>
      <c r="BE7" s="0"/>
      <c r="BF7" s="0"/>
      <c r="BG7" s="0"/>
      <c r="BH7" s="0"/>
      <c r="BI7" s="0"/>
    </row>
    <row r="8" customFormat="false" ht="15" hidden="false" customHeight="true" outlineLevel="0" collapsed="false">
      <c r="A8" s="0"/>
      <c r="B8" s="13"/>
      <c r="C8" s="14"/>
      <c r="D8" s="15"/>
      <c r="E8" s="16"/>
      <c r="F8" s="17"/>
      <c r="G8" s="16"/>
      <c r="H8" s="17"/>
      <c r="I8" s="36" t="n">
        <f aca="false">I6/2</f>
        <v>2114.02169863014</v>
      </c>
      <c r="J8" s="32"/>
      <c r="K8" s="20"/>
      <c r="L8" s="20"/>
      <c r="M8" s="37" t="s">
        <v>40</v>
      </c>
      <c r="N8" s="21"/>
      <c r="O8" s="38" t="n">
        <f aca="false">O6/500</f>
        <v>0.064</v>
      </c>
      <c r="P8" s="19"/>
      <c r="Q8" s="33"/>
      <c r="R8" s="24"/>
      <c r="S8" s="25"/>
      <c r="T8" s="39" t="n">
        <f aca="false">(N6/15.4323584)*(S6/3.28083989501312)*0.1</f>
        <v>0</v>
      </c>
      <c r="U8" s="19"/>
      <c r="V8" s="19"/>
      <c r="W8" s="19"/>
      <c r="X8" s="27"/>
      <c r="Y8" s="27"/>
      <c r="Z8" s="27"/>
      <c r="AA8" s="19"/>
      <c r="AB8" s="28"/>
      <c r="AC8" s="29"/>
      <c r="AD8" s="29"/>
      <c r="AE8" s="29"/>
      <c r="AF8" s="29"/>
      <c r="AG8" s="29"/>
      <c r="AH8" s="29"/>
      <c r="AI8" s="30"/>
      <c r="AJ8" s="40" t="s">
        <v>41</v>
      </c>
      <c r="AK8" s="0"/>
      <c r="AL8" s="0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BE8" s="0"/>
      <c r="BF8" s="0"/>
      <c r="BG8" s="0"/>
      <c r="BH8" s="0"/>
      <c r="BI8" s="0"/>
    </row>
    <row r="9" customFormat="false" ht="15" hidden="false" customHeight="true" outlineLevel="0" collapsed="false">
      <c r="A9" s="0"/>
      <c r="B9" s="41" t="n">
        <v>2</v>
      </c>
      <c r="C9" s="42" t="s">
        <v>29</v>
      </c>
      <c r="D9" s="43" t="s">
        <v>30</v>
      </c>
      <c r="E9" s="44" t="n">
        <v>119.9</v>
      </c>
      <c r="F9" s="45" t="n">
        <f aca="false">E9/15432.3584</f>
        <v>0.00776938928530846</v>
      </c>
      <c r="G9" s="44" t="n">
        <v>4.2</v>
      </c>
      <c r="H9" s="45" t="n">
        <f aca="false">G9*F9</f>
        <v>0.0326314349982955</v>
      </c>
      <c r="I9" s="41" t="n">
        <f aca="false">IFERROR(15432.3584/G9,0)</f>
        <v>3674.37104761905</v>
      </c>
      <c r="J9" s="43" t="s">
        <v>42</v>
      </c>
      <c r="K9" s="46" t="n">
        <v>19</v>
      </c>
      <c r="L9" s="46" t="s">
        <v>43</v>
      </c>
      <c r="M9" s="43" t="s">
        <v>44</v>
      </c>
      <c r="N9" s="47" t="n">
        <v>123</v>
      </c>
      <c r="O9" s="44" t="n">
        <v>29.99</v>
      </c>
      <c r="P9" s="43" t="s">
        <v>45</v>
      </c>
      <c r="Q9" s="48" t="s">
        <v>34</v>
      </c>
      <c r="R9" s="49" t="n">
        <f aca="false">Q10/100</f>
        <v>0.023</v>
      </c>
      <c r="S9" s="50"/>
      <c r="T9" s="51" t="n">
        <f aca="false">(N9*S9)/1000</f>
        <v>0</v>
      </c>
      <c r="U9" s="43" t="s">
        <v>46</v>
      </c>
      <c r="V9" s="43"/>
      <c r="W9" s="43"/>
      <c r="X9" s="52" t="s">
        <v>47</v>
      </c>
      <c r="Y9" s="52"/>
      <c r="Z9" s="52"/>
      <c r="AA9" s="43" t="s">
        <v>48</v>
      </c>
      <c r="AB9" s="53"/>
      <c r="AC9" s="54" t="n">
        <f aca="false">R9+O11+H9+J10</f>
        <v>0.115611434998296</v>
      </c>
      <c r="AD9" s="54" t="n">
        <f aca="false">AC9*20</f>
        <v>2.31222869996591</v>
      </c>
      <c r="AE9" s="54" t="n">
        <f aca="false">AC9*50</f>
        <v>5.78057174991478</v>
      </c>
      <c r="AF9" s="54" t="n">
        <f aca="false">AC9*250</f>
        <v>28.9028587495739</v>
      </c>
      <c r="AG9" s="54" t="n">
        <f aca="false">AC9*1000</f>
        <v>115.611434998296</v>
      </c>
      <c r="AH9" s="54" t="n">
        <f aca="false">AC9*5000</f>
        <v>578.057174991478</v>
      </c>
      <c r="AI9" s="11"/>
      <c r="AJ9" s="55" t="s">
        <v>49</v>
      </c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BE9" s="0"/>
      <c r="BF9" s="0"/>
      <c r="BG9" s="0"/>
      <c r="BH9" s="0"/>
      <c r="BI9" s="0"/>
    </row>
    <row r="10" customFormat="false" ht="15" hidden="false" customHeight="true" outlineLevel="0" collapsed="false">
      <c r="A10" s="0"/>
      <c r="B10" s="41"/>
      <c r="C10" s="42"/>
      <c r="D10" s="43"/>
      <c r="E10" s="44"/>
      <c r="F10" s="45"/>
      <c r="G10" s="44"/>
      <c r="H10" s="45"/>
      <c r="I10" s="41"/>
      <c r="J10" s="46" t="n">
        <v>0</v>
      </c>
      <c r="K10" s="46"/>
      <c r="L10" s="46"/>
      <c r="M10" s="43"/>
      <c r="N10" s="47"/>
      <c r="O10" s="44"/>
      <c r="P10" s="43"/>
      <c r="Q10" s="44" t="n">
        <v>2.3</v>
      </c>
      <c r="R10" s="49"/>
      <c r="S10" s="50"/>
      <c r="T10" s="51"/>
      <c r="U10" s="43"/>
      <c r="V10" s="43"/>
      <c r="W10" s="43"/>
      <c r="X10" s="52"/>
      <c r="Y10" s="52"/>
      <c r="Z10" s="52"/>
      <c r="AA10" s="43"/>
      <c r="AB10" s="53"/>
      <c r="AC10" s="54"/>
      <c r="AD10" s="54"/>
      <c r="AE10" s="54"/>
      <c r="AF10" s="54"/>
      <c r="AG10" s="54"/>
      <c r="AH10" s="54"/>
      <c r="AI10" s="11"/>
      <c r="AJ10" s="0"/>
      <c r="AK10" s="0"/>
      <c r="AL10" s="0"/>
      <c r="AM10" s="56" t="s">
        <v>50</v>
      </c>
      <c r="AN10" s="56"/>
      <c r="AO10" s="57" t="str">
        <f aca="false">VLOOKUP(AN16,B6:AA305,26,0)</f>
        <v>SVI / IPSC Präzision</v>
      </c>
      <c r="AP10" s="57"/>
      <c r="AQ10" s="57"/>
      <c r="AR10" s="57"/>
      <c r="AS10" s="57"/>
      <c r="AT10" s="57"/>
      <c r="AU10" s="58" t="s">
        <v>51</v>
      </c>
      <c r="AV10" s="58"/>
      <c r="AW10" s="58"/>
      <c r="BE10" s="0"/>
      <c r="BF10" s="0"/>
      <c r="BG10" s="0"/>
      <c r="BH10" s="0"/>
      <c r="BI10" s="0"/>
    </row>
    <row r="11" customFormat="false" ht="15" hidden="false" customHeight="true" outlineLevel="0" collapsed="false">
      <c r="A11" s="0"/>
      <c r="B11" s="41"/>
      <c r="C11" s="42"/>
      <c r="D11" s="43"/>
      <c r="E11" s="44"/>
      <c r="F11" s="45"/>
      <c r="G11" s="44"/>
      <c r="H11" s="45"/>
      <c r="I11" s="41" t="n">
        <f aca="false">I9/2</f>
        <v>1837.18552380952</v>
      </c>
      <c r="J11" s="46"/>
      <c r="K11" s="46"/>
      <c r="L11" s="46"/>
      <c r="M11" s="59" t="s">
        <v>40</v>
      </c>
      <c r="N11" s="47"/>
      <c r="O11" s="49" t="n">
        <f aca="false">O9/500</f>
        <v>0.05998</v>
      </c>
      <c r="P11" s="43"/>
      <c r="Q11" s="44"/>
      <c r="R11" s="49"/>
      <c r="S11" s="50"/>
      <c r="T11" s="51" t="n">
        <f aca="false">(N9/15.4323584)*(S9/3.28083989501312)*0.1</f>
        <v>0</v>
      </c>
      <c r="U11" s="43"/>
      <c r="V11" s="43"/>
      <c r="W11" s="43"/>
      <c r="X11" s="52"/>
      <c r="Y11" s="52"/>
      <c r="Z11" s="52"/>
      <c r="AA11" s="43"/>
      <c r="AB11" s="53"/>
      <c r="AC11" s="54"/>
      <c r="AD11" s="54"/>
      <c r="AE11" s="54"/>
      <c r="AF11" s="54"/>
      <c r="AG11" s="54"/>
      <c r="AH11" s="54"/>
      <c r="AI11" s="11"/>
      <c r="AJ11" s="60" t="s">
        <v>52</v>
      </c>
      <c r="AK11" s="60"/>
      <c r="AL11" s="0"/>
      <c r="AM11" s="56"/>
      <c r="AN11" s="56"/>
      <c r="AO11" s="57"/>
      <c r="AP11" s="57"/>
      <c r="AQ11" s="57"/>
      <c r="AR11" s="57"/>
      <c r="AS11" s="57"/>
      <c r="AT11" s="57"/>
      <c r="AU11" s="58"/>
      <c r="AV11" s="58"/>
      <c r="AW11" s="58"/>
      <c r="BE11" s="0"/>
      <c r="BF11" s="0"/>
      <c r="BG11" s="0"/>
      <c r="BH11" s="0"/>
      <c r="BI11" s="0"/>
    </row>
    <row r="12" customFormat="false" ht="15" hidden="false" customHeight="true" outlineLevel="0" collapsed="false">
      <c r="A12" s="0"/>
      <c r="B12" s="41" t="n">
        <v>3</v>
      </c>
      <c r="C12" s="61" t="s">
        <v>29</v>
      </c>
      <c r="D12" s="62" t="s">
        <v>30</v>
      </c>
      <c r="E12" s="44" t="n">
        <v>119.9</v>
      </c>
      <c r="F12" s="45" t="n">
        <f aca="false">E12/15432.3584</f>
        <v>0.00776938928530846</v>
      </c>
      <c r="G12" s="44" t="n">
        <v>3.9</v>
      </c>
      <c r="H12" s="45" t="n">
        <f aca="false">G12*F12</f>
        <v>0.030300618212703</v>
      </c>
      <c r="I12" s="41" t="n">
        <f aca="false">IFERROR(15432.3584/G12,0)</f>
        <v>3957.01497435897</v>
      </c>
      <c r="J12" s="62" t="s">
        <v>42</v>
      </c>
      <c r="K12" s="46" t="n">
        <v>19</v>
      </c>
      <c r="L12" s="46" t="s">
        <v>53</v>
      </c>
      <c r="M12" s="62" t="s">
        <v>54</v>
      </c>
      <c r="N12" s="47" t="n">
        <v>123</v>
      </c>
      <c r="O12" s="44" t="n">
        <v>29.99</v>
      </c>
      <c r="P12" s="62" t="s">
        <v>55</v>
      </c>
      <c r="Q12" s="63" t="s">
        <v>56</v>
      </c>
      <c r="R12" s="49" t="n">
        <f aca="false">Q13/100</f>
        <v>0.0299</v>
      </c>
      <c r="S12" s="50"/>
      <c r="T12" s="51" t="n">
        <f aca="false">(N12*S12)/1000</f>
        <v>0</v>
      </c>
      <c r="U12" s="62" t="s">
        <v>57</v>
      </c>
      <c r="V12" s="62"/>
      <c r="W12" s="62"/>
      <c r="X12" s="62" t="s">
        <v>58</v>
      </c>
      <c r="Y12" s="62"/>
      <c r="Z12" s="62"/>
      <c r="AA12" s="62" t="s">
        <v>48</v>
      </c>
      <c r="AB12" s="53"/>
      <c r="AC12" s="54" t="n">
        <f aca="false">R12+O14+H12+J13</f>
        <v>0.120180618212703</v>
      </c>
      <c r="AD12" s="54" t="n">
        <f aca="false">AC12*20</f>
        <v>2.40361236425406</v>
      </c>
      <c r="AE12" s="54" t="n">
        <f aca="false">AC12*50</f>
        <v>6.00903091063515</v>
      </c>
      <c r="AF12" s="54" t="n">
        <f aca="false">AC12*250</f>
        <v>30.0451545531757</v>
      </c>
      <c r="AG12" s="54" t="n">
        <f aca="false">AC12*1000</f>
        <v>120.180618212703</v>
      </c>
      <c r="AH12" s="54" t="n">
        <f aca="false">AC12*5000</f>
        <v>600.903091063515</v>
      </c>
      <c r="AI12" s="11"/>
      <c r="AJ12" s="64"/>
      <c r="AK12" s="65"/>
      <c r="AL12" s="0"/>
      <c r="AM12" s="66" t="s">
        <v>59</v>
      </c>
      <c r="AN12" s="66"/>
      <c r="AO12" s="67" t="s">
        <v>60</v>
      </c>
      <c r="AP12" s="67"/>
      <c r="AQ12" s="67"/>
      <c r="AR12" s="67"/>
      <c r="AS12" s="67"/>
      <c r="AT12" s="67"/>
      <c r="AU12" s="68" t="s">
        <v>61</v>
      </c>
      <c r="AV12" s="69" t="s">
        <v>62</v>
      </c>
      <c r="AW12" s="70" t="s">
        <v>63</v>
      </c>
      <c r="BE12" s="0"/>
      <c r="BF12" s="0"/>
      <c r="BG12" s="0"/>
      <c r="BH12" s="0"/>
      <c r="BI12" s="0"/>
    </row>
    <row r="13" customFormat="false" ht="15" hidden="false" customHeight="true" outlineLevel="0" collapsed="false">
      <c r="A13" s="0"/>
      <c r="B13" s="41"/>
      <c r="C13" s="61"/>
      <c r="D13" s="62"/>
      <c r="E13" s="44"/>
      <c r="F13" s="45"/>
      <c r="G13" s="44"/>
      <c r="H13" s="45"/>
      <c r="I13" s="41"/>
      <c r="J13" s="46" t="n">
        <v>0</v>
      </c>
      <c r="K13" s="46"/>
      <c r="L13" s="46"/>
      <c r="M13" s="62"/>
      <c r="N13" s="47"/>
      <c r="O13" s="44"/>
      <c r="P13" s="62"/>
      <c r="Q13" s="44" t="n">
        <v>2.99</v>
      </c>
      <c r="R13" s="49"/>
      <c r="S13" s="50"/>
      <c r="T13" s="51"/>
      <c r="U13" s="62"/>
      <c r="V13" s="62"/>
      <c r="W13" s="62"/>
      <c r="X13" s="62"/>
      <c r="Y13" s="62"/>
      <c r="Z13" s="62"/>
      <c r="AA13" s="62"/>
      <c r="AB13" s="53"/>
      <c r="AC13" s="54"/>
      <c r="AD13" s="54"/>
      <c r="AE13" s="54"/>
      <c r="AF13" s="54"/>
      <c r="AG13" s="54"/>
      <c r="AH13" s="54"/>
      <c r="AI13" s="11"/>
      <c r="AJ13" s="71" t="s">
        <v>64</v>
      </c>
      <c r="AK13" s="65"/>
      <c r="AL13" s="0"/>
      <c r="AM13" s="66"/>
      <c r="AN13" s="66"/>
      <c r="AO13" s="67"/>
      <c r="AP13" s="67"/>
      <c r="AQ13" s="67"/>
      <c r="AR13" s="67"/>
      <c r="AS13" s="67"/>
      <c r="AT13" s="67"/>
      <c r="AU13" s="68"/>
      <c r="AV13" s="69"/>
      <c r="AW13" s="70"/>
      <c r="BE13" s="72"/>
      <c r="BF13" s="72"/>
      <c r="BG13" s="72"/>
      <c r="BH13" s="72"/>
      <c r="BI13" s="72"/>
    </row>
    <row r="14" customFormat="false" ht="15" hidden="false" customHeight="true" outlineLevel="0" collapsed="false">
      <c r="A14" s="0"/>
      <c r="B14" s="41"/>
      <c r="C14" s="61"/>
      <c r="D14" s="62"/>
      <c r="E14" s="44"/>
      <c r="F14" s="45"/>
      <c r="G14" s="44"/>
      <c r="H14" s="45"/>
      <c r="I14" s="41" t="n">
        <f aca="false">I12/2</f>
        <v>1978.50748717949</v>
      </c>
      <c r="J14" s="46"/>
      <c r="K14" s="46"/>
      <c r="L14" s="46"/>
      <c r="M14" s="73" t="s">
        <v>40</v>
      </c>
      <c r="N14" s="47"/>
      <c r="O14" s="49" t="n">
        <f aca="false">O12/500</f>
        <v>0.05998</v>
      </c>
      <c r="P14" s="62"/>
      <c r="Q14" s="44"/>
      <c r="R14" s="49"/>
      <c r="S14" s="50"/>
      <c r="T14" s="51" t="n">
        <f aca="false">(N12/15.4323584)*(S12/3.28083989501312)*0.1</f>
        <v>0</v>
      </c>
      <c r="U14" s="62"/>
      <c r="V14" s="62"/>
      <c r="W14" s="62"/>
      <c r="X14" s="62"/>
      <c r="Y14" s="62"/>
      <c r="Z14" s="62"/>
      <c r="AA14" s="62"/>
      <c r="AB14" s="53"/>
      <c r="AC14" s="54"/>
      <c r="AD14" s="54"/>
      <c r="AE14" s="54"/>
      <c r="AF14" s="54"/>
      <c r="AG14" s="54"/>
      <c r="AH14" s="54"/>
      <c r="AI14" s="11"/>
      <c r="AJ14" s="74" t="s">
        <v>65</v>
      </c>
      <c r="AK14" s="75" t="n">
        <v>42.2</v>
      </c>
      <c r="AL14" s="0"/>
      <c r="AM14" s="66" t="s">
        <v>2</v>
      </c>
      <c r="AN14" s="66"/>
      <c r="AO14" s="76" t="str">
        <f aca="false">VLOOKUP(AN16,B6:AA305,2,0)</f>
        <v>9mm Luger</v>
      </c>
      <c r="AP14" s="76"/>
      <c r="AQ14" s="76"/>
      <c r="AR14" s="76"/>
      <c r="AS14" s="76"/>
      <c r="AT14" s="76"/>
      <c r="AU14" s="68"/>
      <c r="AV14" s="69"/>
      <c r="AW14" s="70"/>
      <c r="BE14" s="72"/>
      <c r="BF14" s="72"/>
      <c r="BG14" s="72"/>
      <c r="BH14" s="72"/>
      <c r="BI14" s="72"/>
    </row>
    <row r="15" customFormat="false" ht="15" hidden="false" customHeight="true" outlineLevel="0" collapsed="false">
      <c r="A15" s="0"/>
      <c r="B15" s="77" t="n">
        <v>4</v>
      </c>
      <c r="C15" s="78" t="s">
        <v>29</v>
      </c>
      <c r="D15" s="79" t="s">
        <v>30</v>
      </c>
      <c r="E15" s="80" t="n">
        <v>122.32</v>
      </c>
      <c r="F15" s="81" t="n">
        <f aca="false">E15/15432.3584</f>
        <v>0.00792620264703028</v>
      </c>
      <c r="G15" s="80" t="n">
        <v>3.9</v>
      </c>
      <c r="H15" s="81" t="n">
        <f aca="false">G15*F15</f>
        <v>0.0309121903234181</v>
      </c>
      <c r="I15" s="77" t="n">
        <f aca="false">IFERROR(15432.3584/G15,0)</f>
        <v>3957.01497435897</v>
      </c>
      <c r="J15" s="82" t="s">
        <v>66</v>
      </c>
      <c r="K15" s="83" t="n">
        <v>19</v>
      </c>
      <c r="L15" s="83" t="n">
        <v>28.05</v>
      </c>
      <c r="M15" s="79" t="s">
        <v>54</v>
      </c>
      <c r="N15" s="84" t="n">
        <v>123</v>
      </c>
      <c r="O15" s="80" t="n">
        <v>29.99</v>
      </c>
      <c r="P15" s="79" t="s">
        <v>67</v>
      </c>
      <c r="Q15" s="85" t="s">
        <v>34</v>
      </c>
      <c r="R15" s="86" t="n">
        <f aca="false">Q16/100</f>
        <v>0.0232</v>
      </c>
      <c r="S15" s="87"/>
      <c r="T15" s="88" t="n">
        <f aca="false">(N15*S15)/1000</f>
        <v>0</v>
      </c>
      <c r="U15" s="79" t="s">
        <v>68</v>
      </c>
      <c r="V15" s="79"/>
      <c r="W15" s="79"/>
      <c r="X15" s="79" t="s">
        <v>69</v>
      </c>
      <c r="Y15" s="79"/>
      <c r="Z15" s="79"/>
      <c r="AA15" s="79" t="s">
        <v>48</v>
      </c>
      <c r="AB15" s="53"/>
      <c r="AC15" s="54" t="n">
        <f aca="false">R15+O17+H15+J16</f>
        <v>0.114092190323418</v>
      </c>
      <c r="AD15" s="54" t="n">
        <f aca="false">AC15*20</f>
        <v>2.28184380646836</v>
      </c>
      <c r="AE15" s="54" t="n">
        <f aca="false">AC15*50</f>
        <v>5.70460951617091</v>
      </c>
      <c r="AF15" s="54" t="n">
        <f aca="false">AC15*250</f>
        <v>28.5230475808545</v>
      </c>
      <c r="AG15" s="54" t="n">
        <f aca="false">AC15*1000</f>
        <v>114.092190323418</v>
      </c>
      <c r="AH15" s="54" t="n">
        <f aca="false">AC15*5000</f>
        <v>570.460951617091</v>
      </c>
      <c r="AI15" s="11"/>
      <c r="AJ15" s="74" t="s">
        <v>70</v>
      </c>
      <c r="AK15" s="89" t="n">
        <v>454</v>
      </c>
      <c r="AL15" s="0"/>
      <c r="AM15" s="66"/>
      <c r="AN15" s="66"/>
      <c r="AO15" s="76"/>
      <c r="AP15" s="76"/>
      <c r="AQ15" s="76"/>
      <c r="AR15" s="76"/>
      <c r="AS15" s="76"/>
      <c r="AT15" s="76"/>
      <c r="AU15" s="90"/>
      <c r="AV15" s="91"/>
      <c r="AW15" s="67"/>
      <c r="BE15" s="72"/>
      <c r="BF15" s="72"/>
      <c r="BG15" s="72"/>
      <c r="BH15" s="72"/>
      <c r="BI15" s="72"/>
    </row>
    <row r="16" customFormat="false" ht="15" hidden="false" customHeight="true" outlineLevel="0" collapsed="false">
      <c r="A16" s="0"/>
      <c r="B16" s="77"/>
      <c r="C16" s="78"/>
      <c r="D16" s="79"/>
      <c r="E16" s="80"/>
      <c r="F16" s="81"/>
      <c r="G16" s="80"/>
      <c r="H16" s="81"/>
      <c r="I16" s="77"/>
      <c r="J16" s="83" t="n">
        <v>0</v>
      </c>
      <c r="K16" s="83"/>
      <c r="L16" s="83"/>
      <c r="M16" s="79"/>
      <c r="N16" s="84"/>
      <c r="O16" s="80"/>
      <c r="P16" s="79"/>
      <c r="Q16" s="80" t="n">
        <v>2.32</v>
      </c>
      <c r="R16" s="86"/>
      <c r="S16" s="87"/>
      <c r="T16" s="88"/>
      <c r="U16" s="79"/>
      <c r="V16" s="79"/>
      <c r="W16" s="79"/>
      <c r="X16" s="79"/>
      <c r="Y16" s="79"/>
      <c r="Z16" s="79"/>
      <c r="AA16" s="79"/>
      <c r="AB16" s="53"/>
      <c r="AC16" s="54"/>
      <c r="AD16" s="54"/>
      <c r="AE16" s="54"/>
      <c r="AF16" s="54"/>
      <c r="AG16" s="54"/>
      <c r="AH16" s="54"/>
      <c r="AI16" s="11"/>
      <c r="AJ16" s="92"/>
      <c r="AK16" s="65"/>
      <c r="AL16" s="0"/>
      <c r="AM16" s="68" t="s">
        <v>71</v>
      </c>
      <c r="AN16" s="93" t="n">
        <v>3</v>
      </c>
      <c r="AO16" s="94" t="s">
        <v>72</v>
      </c>
      <c r="AP16" s="94"/>
      <c r="AQ16" s="95" t="str">
        <f aca="false">VLOOKUP(AN16,B6:AA305,12,0)</f>
        <v>LOS HP</v>
      </c>
      <c r="AR16" s="95"/>
      <c r="AS16" s="76" t="n">
        <f aca="false">VLOOKUP(AN16,B6:AA305,13,0)</f>
        <v>123</v>
      </c>
      <c r="AT16" s="76"/>
      <c r="AU16" s="90"/>
      <c r="AV16" s="91"/>
      <c r="AW16" s="67"/>
    </row>
    <row r="17" customFormat="false" ht="15" hidden="false" customHeight="true" outlineLevel="0" collapsed="false">
      <c r="A17" s="0"/>
      <c r="B17" s="77"/>
      <c r="C17" s="78"/>
      <c r="D17" s="79"/>
      <c r="E17" s="80"/>
      <c r="F17" s="81"/>
      <c r="G17" s="80"/>
      <c r="H17" s="81"/>
      <c r="I17" s="96" t="n">
        <f aca="false">I15/2</f>
        <v>1978.50748717949</v>
      </c>
      <c r="J17" s="83"/>
      <c r="K17" s="83"/>
      <c r="L17" s="83"/>
      <c r="M17" s="97" t="s">
        <v>40</v>
      </c>
      <c r="N17" s="84"/>
      <c r="O17" s="98" t="n">
        <f aca="false">O15/500</f>
        <v>0.05998</v>
      </c>
      <c r="P17" s="79"/>
      <c r="Q17" s="80"/>
      <c r="R17" s="86"/>
      <c r="S17" s="87"/>
      <c r="T17" s="99" t="n">
        <f aca="false">(N15/15.4323584)*(S15/3.28083989501312)*0.1</f>
        <v>0</v>
      </c>
      <c r="U17" s="79"/>
      <c r="V17" s="79"/>
      <c r="W17" s="79"/>
      <c r="X17" s="79"/>
      <c r="Y17" s="79"/>
      <c r="Z17" s="79"/>
      <c r="AA17" s="79"/>
      <c r="AB17" s="53"/>
      <c r="AC17" s="54"/>
      <c r="AD17" s="54"/>
      <c r="AE17" s="54"/>
      <c r="AF17" s="54"/>
      <c r="AG17" s="54"/>
      <c r="AH17" s="54"/>
      <c r="AI17" s="11"/>
      <c r="AJ17" s="100" t="s">
        <v>73</v>
      </c>
      <c r="AK17" s="101" t="n">
        <f aca="false">(AK14*1000)/AK15</f>
        <v>92.9515418502203</v>
      </c>
      <c r="AL17" s="0"/>
      <c r="AM17" s="68"/>
      <c r="AN17" s="93"/>
      <c r="AO17" s="94"/>
      <c r="AP17" s="94"/>
      <c r="AQ17" s="95"/>
      <c r="AR17" s="95"/>
      <c r="AS17" s="76"/>
      <c r="AT17" s="76"/>
      <c r="AU17" s="90"/>
      <c r="AV17" s="91"/>
      <c r="AW17" s="67"/>
    </row>
    <row r="18" customFormat="false" ht="15" hidden="false" customHeight="true" outlineLevel="0" collapsed="false">
      <c r="A18" s="0"/>
      <c r="B18" s="102" t="n">
        <v>5</v>
      </c>
      <c r="C18" s="14" t="s">
        <v>29</v>
      </c>
      <c r="D18" s="103" t="s">
        <v>30</v>
      </c>
      <c r="E18" s="33" t="n">
        <v>119.9</v>
      </c>
      <c r="F18" s="104" t="n">
        <f aca="false">E18/15432.3584</f>
        <v>0.00776938928530846</v>
      </c>
      <c r="G18" s="33" t="n">
        <v>3.9</v>
      </c>
      <c r="H18" s="104" t="n">
        <f aca="false">G18*F18</f>
        <v>0.030300618212703</v>
      </c>
      <c r="I18" s="36" t="n">
        <f aca="false">IFERROR(15432.3584/G18,0)</f>
        <v>3957.01497435897</v>
      </c>
      <c r="J18" s="103" t="s">
        <v>66</v>
      </c>
      <c r="K18" s="32" t="n">
        <v>19</v>
      </c>
      <c r="L18" s="32" t="n">
        <v>28.1</v>
      </c>
      <c r="M18" s="103" t="s">
        <v>74</v>
      </c>
      <c r="N18" s="105" t="n">
        <v>125</v>
      </c>
      <c r="O18" s="106" t="n">
        <v>39.5</v>
      </c>
      <c r="P18" s="103" t="s">
        <v>55</v>
      </c>
      <c r="Q18" s="107" t="s">
        <v>34</v>
      </c>
      <c r="R18" s="38" t="n">
        <f aca="false">Q19/100</f>
        <v>0.0202</v>
      </c>
      <c r="S18" s="108"/>
      <c r="T18" s="109" t="n">
        <f aca="false">(N18*S18)/1000</f>
        <v>0</v>
      </c>
      <c r="U18" s="110"/>
      <c r="V18" s="110"/>
      <c r="W18" s="110"/>
      <c r="X18" s="111" t="s">
        <v>75</v>
      </c>
      <c r="Y18" s="111"/>
      <c r="Z18" s="111"/>
      <c r="AA18" s="103"/>
      <c r="AB18" s="53"/>
      <c r="AC18" s="54" t="n">
        <f aca="false">R18+O20+H18+J19</f>
        <v>0.129500618212703</v>
      </c>
      <c r="AD18" s="54" t="n">
        <f aca="false">AC18*20</f>
        <v>2.59001236425406</v>
      </c>
      <c r="AE18" s="54" t="n">
        <f aca="false">AC18*50</f>
        <v>6.47503091063515</v>
      </c>
      <c r="AF18" s="54" t="n">
        <f aca="false">AC18*250</f>
        <v>32.3751545531757</v>
      </c>
      <c r="AG18" s="54" t="n">
        <f aca="false">AC18*1000</f>
        <v>129.500618212703</v>
      </c>
      <c r="AH18" s="54" t="n">
        <f aca="false">AC18*5000</f>
        <v>647.503091063515</v>
      </c>
      <c r="AI18" s="11"/>
      <c r="AJ18" s="112"/>
      <c r="AK18" s="113"/>
      <c r="AL18" s="0"/>
      <c r="AM18" s="68"/>
      <c r="AN18" s="93"/>
      <c r="AO18" s="94"/>
      <c r="AP18" s="94"/>
      <c r="AQ18" s="95"/>
      <c r="AR18" s="95"/>
      <c r="AS18" s="76"/>
      <c r="AT18" s="76"/>
      <c r="AU18" s="90"/>
      <c r="AV18" s="91"/>
      <c r="AW18" s="67"/>
    </row>
    <row r="19" customFormat="false" ht="15" hidden="false" customHeight="true" outlineLevel="0" collapsed="false">
      <c r="A19" s="0"/>
      <c r="B19" s="102"/>
      <c r="C19" s="14"/>
      <c r="D19" s="103"/>
      <c r="E19" s="33"/>
      <c r="F19" s="104"/>
      <c r="G19" s="33"/>
      <c r="H19" s="104"/>
      <c r="I19" s="36"/>
      <c r="J19" s="32" t="n">
        <v>0</v>
      </c>
      <c r="K19" s="32"/>
      <c r="L19" s="32"/>
      <c r="M19" s="103"/>
      <c r="N19" s="105"/>
      <c r="O19" s="106"/>
      <c r="P19" s="103"/>
      <c r="Q19" s="33" t="n">
        <v>2.02</v>
      </c>
      <c r="R19" s="38"/>
      <c r="S19" s="108"/>
      <c r="T19" s="109"/>
      <c r="U19" s="110"/>
      <c r="V19" s="110"/>
      <c r="W19" s="110"/>
      <c r="X19" s="111"/>
      <c r="Y19" s="111"/>
      <c r="Z19" s="111"/>
      <c r="AA19" s="103"/>
      <c r="AB19" s="53"/>
      <c r="AC19" s="54"/>
      <c r="AD19" s="54"/>
      <c r="AE19" s="54"/>
      <c r="AF19" s="54"/>
      <c r="AG19" s="54"/>
      <c r="AH19" s="54"/>
      <c r="AI19" s="11"/>
      <c r="AJ19" s="71" t="s">
        <v>76</v>
      </c>
      <c r="AK19" s="65"/>
      <c r="AL19" s="0"/>
      <c r="AM19" s="68" t="s">
        <v>77</v>
      </c>
      <c r="AN19" s="114" t="str">
        <f aca="false">VLOOKUP(AN16,B6:AA305,3,0)</f>
        <v>Vihta Vuori N320</v>
      </c>
      <c r="AO19" s="114"/>
      <c r="AP19" s="114"/>
      <c r="AQ19" s="115" t="s">
        <v>78</v>
      </c>
      <c r="AR19" s="76" t="n">
        <f aca="false">VLOOKUP(AN16,B6:AA305,6,0)</f>
        <v>3.9</v>
      </c>
      <c r="AS19" s="76"/>
      <c r="AT19" s="76"/>
      <c r="AU19" s="90"/>
      <c r="AV19" s="91"/>
      <c r="AW19" s="67"/>
    </row>
    <row r="20" customFormat="false" ht="15" hidden="false" customHeight="true" outlineLevel="0" collapsed="false">
      <c r="A20" s="0"/>
      <c r="B20" s="102"/>
      <c r="C20" s="14"/>
      <c r="D20" s="103"/>
      <c r="E20" s="33"/>
      <c r="F20" s="104"/>
      <c r="G20" s="33"/>
      <c r="H20" s="104"/>
      <c r="I20" s="36" t="n">
        <f aca="false">I18/2</f>
        <v>1978.50748717949</v>
      </c>
      <c r="J20" s="32"/>
      <c r="K20" s="32"/>
      <c r="L20" s="32"/>
      <c r="M20" s="37" t="s">
        <v>40</v>
      </c>
      <c r="N20" s="105"/>
      <c r="O20" s="38" t="n">
        <f aca="false">O18/500</f>
        <v>0.079</v>
      </c>
      <c r="P20" s="103"/>
      <c r="Q20" s="33"/>
      <c r="R20" s="38"/>
      <c r="S20" s="108"/>
      <c r="T20" s="54" t="n">
        <f aca="false">(N18/15.4323584)*(S18/3.28083989501312)*0.1</f>
        <v>0</v>
      </c>
      <c r="U20" s="110"/>
      <c r="V20" s="110"/>
      <c r="W20" s="110"/>
      <c r="X20" s="111"/>
      <c r="Y20" s="111"/>
      <c r="Z20" s="111"/>
      <c r="AA20" s="103"/>
      <c r="AB20" s="53"/>
      <c r="AC20" s="54"/>
      <c r="AD20" s="54"/>
      <c r="AE20" s="54"/>
      <c r="AF20" s="54"/>
      <c r="AG20" s="54"/>
      <c r="AH20" s="54"/>
      <c r="AI20" s="11"/>
      <c r="AJ20" s="74" t="s">
        <v>65</v>
      </c>
      <c r="AK20" s="75" t="n">
        <v>285.95</v>
      </c>
      <c r="AL20" s="0"/>
      <c r="AM20" s="68"/>
      <c r="AN20" s="114"/>
      <c r="AO20" s="114"/>
      <c r="AP20" s="114"/>
      <c r="AQ20" s="115"/>
      <c r="AR20" s="76"/>
      <c r="AS20" s="76"/>
      <c r="AT20" s="76"/>
      <c r="AU20" s="90"/>
      <c r="AV20" s="91"/>
      <c r="AW20" s="67"/>
    </row>
    <row r="21" customFormat="false" ht="15" hidden="false" customHeight="true" outlineLevel="0" collapsed="false">
      <c r="A21" s="0"/>
      <c r="B21" s="102" t="n">
        <v>6</v>
      </c>
      <c r="C21" s="14" t="s">
        <v>29</v>
      </c>
      <c r="D21" s="103" t="s">
        <v>79</v>
      </c>
      <c r="E21" s="33" t="n">
        <v>105.61</v>
      </c>
      <c r="F21" s="104" t="n">
        <f aca="false">E21/15432.3584</f>
        <v>0.00684341286423208</v>
      </c>
      <c r="G21" s="33" t="n">
        <v>3.8</v>
      </c>
      <c r="H21" s="104" t="n">
        <f aca="false">G21*F21</f>
        <v>0.0260049688840819</v>
      </c>
      <c r="I21" s="36" t="n">
        <f aca="false">IFERROR(15432.3584/G21,0)</f>
        <v>4061.14694736842</v>
      </c>
      <c r="J21" s="103" t="s">
        <v>66</v>
      </c>
      <c r="K21" s="32" t="n">
        <v>19</v>
      </c>
      <c r="L21" s="32" t="n">
        <v>28.65</v>
      </c>
      <c r="M21" s="103" t="s">
        <v>54</v>
      </c>
      <c r="N21" s="105" t="n">
        <v>123</v>
      </c>
      <c r="O21" s="106" t="n">
        <v>29.99</v>
      </c>
      <c r="P21" s="103" t="s">
        <v>55</v>
      </c>
      <c r="Q21" s="107" t="s">
        <v>34</v>
      </c>
      <c r="R21" s="38" t="n">
        <f aca="false">Q22/100</f>
        <v>0.0202</v>
      </c>
      <c r="S21" s="108"/>
      <c r="T21" s="109" t="n">
        <f aca="false">(N21*S21)/1000</f>
        <v>0</v>
      </c>
      <c r="U21" s="103" t="s">
        <v>80</v>
      </c>
      <c r="V21" s="103"/>
      <c r="W21" s="103"/>
      <c r="X21" s="111"/>
      <c r="Y21" s="111"/>
      <c r="Z21" s="111"/>
      <c r="AA21" s="103"/>
      <c r="AB21" s="53"/>
      <c r="AC21" s="54" t="n">
        <f aca="false">R21+O23+H21+J22</f>
        <v>0.106184968884082</v>
      </c>
      <c r="AD21" s="54" t="n">
        <f aca="false">AC21*20</f>
        <v>2.12369937768164</v>
      </c>
      <c r="AE21" s="54" t="n">
        <f aca="false">AC21*50</f>
        <v>5.3092484442041</v>
      </c>
      <c r="AF21" s="54" t="n">
        <f aca="false">AC21*250</f>
        <v>26.5462422210205</v>
      </c>
      <c r="AG21" s="54" t="n">
        <f aca="false">AC21*1000</f>
        <v>106.184968884082</v>
      </c>
      <c r="AH21" s="116" t="n">
        <f aca="false">AC21*5000</f>
        <v>530.92484442041</v>
      </c>
      <c r="AI21" s="11"/>
      <c r="AJ21" s="74" t="s">
        <v>81</v>
      </c>
      <c r="AK21" s="89" t="n">
        <v>10000</v>
      </c>
      <c r="AL21" s="0"/>
      <c r="AM21" s="68"/>
      <c r="AN21" s="114"/>
      <c r="AO21" s="114"/>
      <c r="AP21" s="114"/>
      <c r="AQ21" s="115"/>
      <c r="AR21" s="76"/>
      <c r="AS21" s="76"/>
      <c r="AT21" s="76"/>
      <c r="AU21" s="90"/>
      <c r="AV21" s="91"/>
      <c r="AW21" s="67"/>
    </row>
    <row r="22" customFormat="false" ht="15" hidden="false" customHeight="true" outlineLevel="0" collapsed="false">
      <c r="A22" s="0"/>
      <c r="B22" s="102"/>
      <c r="C22" s="14"/>
      <c r="D22" s="103"/>
      <c r="E22" s="33"/>
      <c r="F22" s="104"/>
      <c r="G22" s="33"/>
      <c r="H22" s="104"/>
      <c r="I22" s="36"/>
      <c r="J22" s="32" t="n">
        <v>0</v>
      </c>
      <c r="K22" s="32"/>
      <c r="L22" s="32"/>
      <c r="M22" s="103"/>
      <c r="N22" s="105"/>
      <c r="O22" s="106"/>
      <c r="P22" s="103"/>
      <c r="Q22" s="33" t="n">
        <v>2.02</v>
      </c>
      <c r="R22" s="38"/>
      <c r="S22" s="108"/>
      <c r="T22" s="109"/>
      <c r="U22" s="103"/>
      <c r="V22" s="103"/>
      <c r="W22" s="103"/>
      <c r="X22" s="111"/>
      <c r="Y22" s="111"/>
      <c r="Z22" s="111"/>
      <c r="AA22" s="103"/>
      <c r="AB22" s="53"/>
      <c r="AC22" s="54"/>
      <c r="AD22" s="54"/>
      <c r="AE22" s="54"/>
      <c r="AF22" s="54"/>
      <c r="AG22" s="54"/>
      <c r="AH22" s="54"/>
      <c r="AI22" s="11"/>
      <c r="AJ22" s="92"/>
      <c r="AK22" s="65"/>
      <c r="AL22" s="0"/>
      <c r="AM22" s="117" t="s">
        <v>82</v>
      </c>
      <c r="AN22" s="114" t="str">
        <f aca="false">VLOOKUP(AN16,B6:AA305,9,0)</f>
        <v>Magtech LOS 2</v>
      </c>
      <c r="AO22" s="114"/>
      <c r="AP22" s="114"/>
      <c r="AQ22" s="118" t="s">
        <v>83</v>
      </c>
      <c r="AR22" s="119" t="str">
        <f aca="false">VLOOKUP(AN16,B6:AA305,11,0)</f>
        <v>28,1 / 28,3</v>
      </c>
      <c r="AS22" s="119"/>
      <c r="AT22" s="119"/>
      <c r="AU22" s="90"/>
      <c r="AV22" s="91"/>
      <c r="AW22" s="67"/>
    </row>
    <row r="23" customFormat="false" ht="15" hidden="false" customHeight="true" outlineLevel="0" collapsed="false">
      <c r="A23" s="0"/>
      <c r="B23" s="102"/>
      <c r="C23" s="14"/>
      <c r="D23" s="103"/>
      <c r="E23" s="33"/>
      <c r="F23" s="104"/>
      <c r="G23" s="33"/>
      <c r="H23" s="104"/>
      <c r="I23" s="36" t="n">
        <f aca="false">I21/2</f>
        <v>2030.57347368421</v>
      </c>
      <c r="J23" s="32"/>
      <c r="K23" s="32"/>
      <c r="L23" s="32"/>
      <c r="M23" s="37" t="s">
        <v>40</v>
      </c>
      <c r="N23" s="105"/>
      <c r="O23" s="38" t="n">
        <f aca="false">O21/500</f>
        <v>0.05998</v>
      </c>
      <c r="P23" s="103"/>
      <c r="Q23" s="33"/>
      <c r="R23" s="38"/>
      <c r="S23" s="108"/>
      <c r="T23" s="54" t="n">
        <f aca="false">(N21/15.4323584)*(S21/3.28083989501312)*0.1</f>
        <v>0</v>
      </c>
      <c r="U23" s="103"/>
      <c r="V23" s="103"/>
      <c r="W23" s="103"/>
      <c r="X23" s="111"/>
      <c r="Y23" s="111"/>
      <c r="Z23" s="111"/>
      <c r="AA23" s="103"/>
      <c r="AB23" s="53"/>
      <c r="AC23" s="54"/>
      <c r="AD23" s="54"/>
      <c r="AE23" s="54"/>
      <c r="AF23" s="54"/>
      <c r="AG23" s="54"/>
      <c r="AH23" s="54"/>
      <c r="AI23" s="11"/>
      <c r="AJ23" s="100" t="s">
        <v>84</v>
      </c>
      <c r="AK23" s="101" t="n">
        <f aca="false">(AK20*100)/AK21</f>
        <v>2.8595</v>
      </c>
      <c r="AL23" s="0"/>
      <c r="AM23" s="117"/>
      <c r="AN23" s="114"/>
      <c r="AO23" s="114"/>
      <c r="AP23" s="114"/>
      <c r="AQ23" s="118"/>
      <c r="AR23" s="119"/>
      <c r="AS23" s="119"/>
      <c r="AT23" s="119"/>
      <c r="AU23" s="120"/>
      <c r="AV23" s="121"/>
      <c r="AW23" s="122"/>
    </row>
    <row r="24" customFormat="false" ht="15" hidden="false" customHeight="true" outlineLevel="0" collapsed="false">
      <c r="A24" s="123"/>
      <c r="B24" s="102" t="n">
        <v>7</v>
      </c>
      <c r="C24" s="14" t="s">
        <v>29</v>
      </c>
      <c r="D24" s="103"/>
      <c r="E24" s="33"/>
      <c r="F24" s="104" t="n">
        <f aca="false">E24/15432.3584</f>
        <v>0</v>
      </c>
      <c r="G24" s="33"/>
      <c r="H24" s="104" t="n">
        <f aca="false">G24*F24</f>
        <v>0</v>
      </c>
      <c r="I24" s="36" t="n">
        <f aca="false">IFERROR(15432.3584/G24,0)</f>
        <v>0</v>
      </c>
      <c r="J24" s="103"/>
      <c r="K24" s="32"/>
      <c r="L24" s="32"/>
      <c r="M24" s="103"/>
      <c r="N24" s="105"/>
      <c r="O24" s="106"/>
      <c r="P24" s="103"/>
      <c r="Q24" s="107"/>
      <c r="R24" s="38" t="n">
        <f aca="false">Q25/100</f>
        <v>0</v>
      </c>
      <c r="S24" s="108"/>
      <c r="T24" s="109" t="n">
        <f aca="false">(N24*S24)/1000</f>
        <v>0</v>
      </c>
      <c r="U24" s="124"/>
      <c r="V24" s="124"/>
      <c r="W24" s="124"/>
      <c r="X24" s="111"/>
      <c r="Y24" s="111"/>
      <c r="Z24" s="111"/>
      <c r="AA24" s="103"/>
      <c r="AB24" s="53"/>
      <c r="AC24" s="54" t="n">
        <f aca="false">R24+O26+H24+J25</f>
        <v>0</v>
      </c>
      <c r="AD24" s="54" t="n">
        <f aca="false">AC24*20</f>
        <v>0</v>
      </c>
      <c r="AE24" s="54" t="n">
        <f aca="false">AC24*50</f>
        <v>0</v>
      </c>
      <c r="AF24" s="54" t="n">
        <f aca="false">AC24*250</f>
        <v>0</v>
      </c>
      <c r="AG24" s="54" t="n">
        <f aca="false">AC24*1000</f>
        <v>0</v>
      </c>
      <c r="AH24" s="54" t="n">
        <f aca="false">AC24*5000</f>
        <v>0</v>
      </c>
      <c r="AI24" s="11"/>
      <c r="AJ24" s="112"/>
      <c r="AK24" s="113"/>
      <c r="AL24" s="0"/>
      <c r="AM24" s="117"/>
      <c r="AN24" s="114"/>
      <c r="AO24" s="114"/>
      <c r="AP24" s="114"/>
      <c r="AQ24" s="118"/>
      <c r="AR24" s="119"/>
      <c r="AS24" s="119"/>
      <c r="AT24" s="119"/>
      <c r="AU24" s="120"/>
      <c r="AV24" s="121"/>
      <c r="AW24" s="122"/>
    </row>
    <row r="25" customFormat="false" ht="15" hidden="false" customHeight="true" outlineLevel="0" collapsed="false">
      <c r="A25" s="123"/>
      <c r="B25" s="102"/>
      <c r="C25" s="14"/>
      <c r="D25" s="103"/>
      <c r="E25" s="33"/>
      <c r="F25" s="104"/>
      <c r="G25" s="33"/>
      <c r="H25" s="104"/>
      <c r="I25" s="36"/>
      <c r="J25" s="32"/>
      <c r="K25" s="32"/>
      <c r="L25" s="32"/>
      <c r="M25" s="103"/>
      <c r="N25" s="105"/>
      <c r="O25" s="106"/>
      <c r="P25" s="103"/>
      <c r="Q25" s="33"/>
      <c r="R25" s="38"/>
      <c r="S25" s="108"/>
      <c r="T25" s="109"/>
      <c r="U25" s="124"/>
      <c r="V25" s="124"/>
      <c r="W25" s="124"/>
      <c r="X25" s="111"/>
      <c r="Y25" s="111"/>
      <c r="Z25" s="111"/>
      <c r="AA25" s="103"/>
      <c r="AB25" s="53"/>
      <c r="AC25" s="54"/>
      <c r="AD25" s="54"/>
      <c r="AE25" s="54"/>
      <c r="AF25" s="54"/>
      <c r="AG25" s="54"/>
      <c r="AH25" s="54"/>
      <c r="AI25" s="11"/>
      <c r="AJ25" s="71" t="s">
        <v>85</v>
      </c>
      <c r="AK25" s="65"/>
      <c r="AL25" s="0"/>
      <c r="AM25" s="125" t="s">
        <v>86</v>
      </c>
      <c r="AN25" s="126" t="n">
        <f aca="false">VLOOKUP(AN16,B6:AA305,10,0)</f>
        <v>19</v>
      </c>
      <c r="AO25" s="126"/>
      <c r="AP25" s="126"/>
      <c r="AQ25" s="118" t="s">
        <v>87</v>
      </c>
      <c r="AR25" s="114" t="str">
        <f aca="false">VLOOKUP(AN16,B6:AA305,16,0)</f>
        <v>Magtech Pistole Small</v>
      </c>
      <c r="AS25" s="114"/>
      <c r="AT25" s="114"/>
      <c r="AU25" s="127" t="s">
        <v>88</v>
      </c>
      <c r="AV25" s="128" t="n">
        <f aca="false">VLOOKUP(AN16,B6:AA305,18,0)</f>
        <v>0</v>
      </c>
      <c r="AW25" s="129" t="n">
        <f aca="false">(AS16*AV25)/1000</f>
        <v>0</v>
      </c>
    </row>
    <row r="26" customFormat="false" ht="15" hidden="false" customHeight="true" outlineLevel="0" collapsed="false">
      <c r="A26" s="123"/>
      <c r="B26" s="102"/>
      <c r="C26" s="14"/>
      <c r="D26" s="103"/>
      <c r="E26" s="33"/>
      <c r="F26" s="104"/>
      <c r="G26" s="33"/>
      <c r="H26" s="104"/>
      <c r="I26" s="36" t="n">
        <f aca="false">I24/2</f>
        <v>0</v>
      </c>
      <c r="J26" s="32"/>
      <c r="K26" s="32"/>
      <c r="L26" s="32"/>
      <c r="M26" s="37"/>
      <c r="N26" s="105"/>
      <c r="O26" s="38" t="n">
        <f aca="false">O24/500</f>
        <v>0</v>
      </c>
      <c r="P26" s="103"/>
      <c r="Q26" s="33"/>
      <c r="R26" s="38"/>
      <c r="S26" s="108"/>
      <c r="T26" s="54" t="n">
        <f aca="false">(N24/15.4323584)*(S24/3.28083989501312)*0.1</f>
        <v>0</v>
      </c>
      <c r="U26" s="124"/>
      <c r="V26" s="124"/>
      <c r="W26" s="124"/>
      <c r="X26" s="111"/>
      <c r="Y26" s="111"/>
      <c r="Z26" s="111"/>
      <c r="AA26" s="103"/>
      <c r="AB26" s="53"/>
      <c r="AC26" s="54"/>
      <c r="AD26" s="54"/>
      <c r="AE26" s="54"/>
      <c r="AF26" s="54"/>
      <c r="AG26" s="54"/>
      <c r="AH26" s="54"/>
      <c r="AI26" s="11"/>
      <c r="AJ26" s="74" t="s">
        <v>65</v>
      </c>
      <c r="AK26" s="75" t="n">
        <v>179.99</v>
      </c>
      <c r="AL26" s="0"/>
      <c r="AM26" s="125"/>
      <c r="AN26" s="126"/>
      <c r="AO26" s="126"/>
      <c r="AP26" s="126"/>
      <c r="AQ26" s="118"/>
      <c r="AR26" s="114"/>
      <c r="AS26" s="114"/>
      <c r="AT26" s="114"/>
      <c r="AU26" s="127"/>
      <c r="AV26" s="128"/>
      <c r="AW26" s="129"/>
    </row>
    <row r="27" customFormat="false" ht="15" hidden="false" customHeight="true" outlineLevel="0" collapsed="false">
      <c r="B27" s="102" t="n">
        <v>8</v>
      </c>
      <c r="C27" s="14" t="s">
        <v>29</v>
      </c>
      <c r="D27" s="103"/>
      <c r="E27" s="33"/>
      <c r="F27" s="104" t="n">
        <f aca="false">E27/15432.3584</f>
        <v>0</v>
      </c>
      <c r="G27" s="33"/>
      <c r="H27" s="104" t="n">
        <f aca="false">G27*F27</f>
        <v>0</v>
      </c>
      <c r="I27" s="36" t="n">
        <f aca="false">IFERROR(15432.3584/G27,0)</f>
        <v>0</v>
      </c>
      <c r="J27" s="103"/>
      <c r="K27" s="32"/>
      <c r="L27" s="32"/>
      <c r="M27" s="103"/>
      <c r="N27" s="105"/>
      <c r="O27" s="106"/>
      <c r="P27" s="103"/>
      <c r="Q27" s="107"/>
      <c r="R27" s="38" t="n">
        <f aca="false">Q28/100</f>
        <v>0</v>
      </c>
      <c r="S27" s="108"/>
      <c r="T27" s="109" t="n">
        <f aca="false">(N27*S27)/1000</f>
        <v>0</v>
      </c>
      <c r="U27" s="130"/>
      <c r="V27" s="130"/>
      <c r="W27" s="130"/>
      <c r="X27" s="111"/>
      <c r="Y27" s="111"/>
      <c r="Z27" s="111"/>
      <c r="AA27" s="103"/>
      <c r="AB27" s="53"/>
      <c r="AC27" s="54" t="n">
        <f aca="false">R27+O29+H27+J28</f>
        <v>0</v>
      </c>
      <c r="AD27" s="54" t="n">
        <f aca="false">AC27*20</f>
        <v>0</v>
      </c>
      <c r="AE27" s="54" t="n">
        <f aca="false">AC27*50</f>
        <v>0</v>
      </c>
      <c r="AF27" s="54" t="n">
        <f aca="false">AC27*250</f>
        <v>0</v>
      </c>
      <c r="AG27" s="54" t="n">
        <f aca="false">AC27*1000</f>
        <v>0</v>
      </c>
      <c r="AH27" s="54" t="n">
        <f aca="false">AC27*5000</f>
        <v>0</v>
      </c>
      <c r="AI27" s="11"/>
      <c r="AJ27" s="74" t="s">
        <v>81</v>
      </c>
      <c r="AK27" s="89" t="n">
        <v>3000</v>
      </c>
      <c r="AL27" s="0"/>
      <c r="AM27" s="125"/>
      <c r="AN27" s="126"/>
      <c r="AO27" s="126"/>
      <c r="AP27" s="126"/>
      <c r="AQ27" s="118"/>
      <c r="AR27" s="114"/>
      <c r="AS27" s="114"/>
      <c r="AT27" s="114"/>
      <c r="AU27" s="127"/>
      <c r="AV27" s="128"/>
      <c r="AW27" s="129"/>
    </row>
    <row r="28" customFormat="false" ht="15" hidden="false" customHeight="true" outlineLevel="0" collapsed="false">
      <c r="B28" s="102"/>
      <c r="C28" s="14"/>
      <c r="D28" s="103"/>
      <c r="E28" s="33"/>
      <c r="F28" s="104"/>
      <c r="G28" s="33"/>
      <c r="H28" s="104"/>
      <c r="I28" s="36"/>
      <c r="J28" s="32"/>
      <c r="K28" s="32"/>
      <c r="L28" s="32"/>
      <c r="M28" s="103"/>
      <c r="N28" s="105"/>
      <c r="O28" s="106"/>
      <c r="P28" s="103"/>
      <c r="Q28" s="33"/>
      <c r="R28" s="38"/>
      <c r="S28" s="108"/>
      <c r="T28" s="109"/>
      <c r="U28" s="130"/>
      <c r="V28" s="130"/>
      <c r="W28" s="130"/>
      <c r="X28" s="111"/>
      <c r="Y28" s="111"/>
      <c r="Z28" s="111"/>
      <c r="AA28" s="103"/>
      <c r="AB28" s="53"/>
      <c r="AC28" s="54"/>
      <c r="AD28" s="54"/>
      <c r="AE28" s="54"/>
      <c r="AF28" s="54"/>
      <c r="AG28" s="54"/>
      <c r="AH28" s="54"/>
      <c r="AI28" s="11"/>
      <c r="AJ28" s="92"/>
      <c r="AK28" s="65"/>
      <c r="AL28" s="0"/>
      <c r="AM28" s="131" t="s">
        <v>89</v>
      </c>
      <c r="AN28" s="132"/>
      <c r="AO28" s="132"/>
      <c r="AP28" s="132"/>
      <c r="AQ28" s="132"/>
      <c r="AR28" s="132"/>
      <c r="AS28" s="132"/>
      <c r="AT28" s="132"/>
      <c r="AU28" s="132"/>
      <c r="AV28" s="132"/>
      <c r="AW28" s="132"/>
    </row>
    <row r="29" customFormat="false" ht="15" hidden="false" customHeight="true" outlineLevel="0" collapsed="false">
      <c r="B29" s="102"/>
      <c r="C29" s="14"/>
      <c r="D29" s="103"/>
      <c r="E29" s="33"/>
      <c r="F29" s="104"/>
      <c r="G29" s="33"/>
      <c r="H29" s="104"/>
      <c r="I29" s="36" t="n">
        <f aca="false">I27/2</f>
        <v>0</v>
      </c>
      <c r="J29" s="32"/>
      <c r="K29" s="32"/>
      <c r="L29" s="32"/>
      <c r="M29" s="37"/>
      <c r="N29" s="105"/>
      <c r="O29" s="38" t="n">
        <f aca="false">O27/500</f>
        <v>0</v>
      </c>
      <c r="P29" s="103"/>
      <c r="Q29" s="33"/>
      <c r="R29" s="38"/>
      <c r="S29" s="108"/>
      <c r="T29" s="54" t="n">
        <f aca="false">(N27/15.4323584)*(S27/3.28083989501312)*0.1</f>
        <v>0</v>
      </c>
      <c r="U29" s="130"/>
      <c r="V29" s="130"/>
      <c r="W29" s="130"/>
      <c r="X29" s="111"/>
      <c r="Y29" s="111"/>
      <c r="Z29" s="111"/>
      <c r="AA29" s="103"/>
      <c r="AB29" s="53"/>
      <c r="AC29" s="54"/>
      <c r="AD29" s="54"/>
      <c r="AE29" s="54"/>
      <c r="AF29" s="54"/>
      <c r="AG29" s="54"/>
      <c r="AH29" s="54"/>
      <c r="AI29" s="11"/>
      <c r="AJ29" s="100" t="s">
        <v>90</v>
      </c>
      <c r="AK29" s="101" t="n">
        <f aca="false">(AK26*500)/AK27</f>
        <v>29.9983333333333</v>
      </c>
      <c r="AL29" s="0"/>
      <c r="AM29" s="131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</row>
    <row r="30" customFormat="false" ht="15" hidden="false" customHeight="true" outlineLevel="0" collapsed="false">
      <c r="B30" s="102" t="n">
        <v>9</v>
      </c>
      <c r="C30" s="14" t="s">
        <v>29</v>
      </c>
      <c r="D30" s="103"/>
      <c r="E30" s="33"/>
      <c r="F30" s="104" t="n">
        <f aca="false">E30/15432.3584</f>
        <v>0</v>
      </c>
      <c r="G30" s="33"/>
      <c r="H30" s="104" t="n">
        <f aca="false">G30*F30</f>
        <v>0</v>
      </c>
      <c r="I30" s="36" t="n">
        <f aca="false">IFERROR(15432.3584/G30,0)</f>
        <v>0</v>
      </c>
      <c r="J30" s="103"/>
      <c r="K30" s="32"/>
      <c r="L30" s="32"/>
      <c r="M30" s="103"/>
      <c r="N30" s="105"/>
      <c r="O30" s="106"/>
      <c r="P30" s="103"/>
      <c r="Q30" s="107"/>
      <c r="R30" s="38" t="n">
        <f aca="false">Q31/100</f>
        <v>0</v>
      </c>
      <c r="S30" s="108"/>
      <c r="T30" s="109" t="n">
        <f aca="false">(N30*S30)/1000</f>
        <v>0</v>
      </c>
      <c r="U30" s="103"/>
      <c r="V30" s="103"/>
      <c r="W30" s="103"/>
      <c r="X30" s="111"/>
      <c r="Y30" s="111"/>
      <c r="Z30" s="111"/>
      <c r="AA30" s="103"/>
      <c r="AB30" s="53"/>
      <c r="AC30" s="54" t="n">
        <f aca="false">R30+O32+H30+J31</f>
        <v>0</v>
      </c>
      <c r="AD30" s="54" t="n">
        <f aca="false">AC30*20</f>
        <v>0</v>
      </c>
      <c r="AE30" s="54" t="n">
        <f aca="false">AC30*50</f>
        <v>0</v>
      </c>
      <c r="AF30" s="54" t="n">
        <f aca="false">AC30*250</f>
        <v>0</v>
      </c>
      <c r="AG30" s="54" t="n">
        <f aca="false">AC30*1000</f>
        <v>0</v>
      </c>
      <c r="AH30" s="54" t="n">
        <f aca="false">AC30*5000</f>
        <v>0</v>
      </c>
      <c r="AI30" s="11"/>
      <c r="AJ30" s="112"/>
      <c r="AK30" s="113"/>
      <c r="AL30" s="0"/>
      <c r="AM30" s="131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</row>
    <row r="31" customFormat="false" ht="15" hidden="false" customHeight="true" outlineLevel="0" collapsed="false">
      <c r="B31" s="102"/>
      <c r="C31" s="14"/>
      <c r="D31" s="103"/>
      <c r="E31" s="33"/>
      <c r="F31" s="104"/>
      <c r="G31" s="33"/>
      <c r="H31" s="104"/>
      <c r="I31" s="36"/>
      <c r="J31" s="32"/>
      <c r="K31" s="32"/>
      <c r="L31" s="32"/>
      <c r="M31" s="103"/>
      <c r="N31" s="105"/>
      <c r="O31" s="106"/>
      <c r="P31" s="103"/>
      <c r="Q31" s="33"/>
      <c r="R31" s="38"/>
      <c r="S31" s="108"/>
      <c r="T31" s="109"/>
      <c r="U31" s="103"/>
      <c r="V31" s="103"/>
      <c r="W31" s="103"/>
      <c r="X31" s="111"/>
      <c r="Y31" s="111"/>
      <c r="Z31" s="111"/>
      <c r="AA31" s="103"/>
      <c r="AB31" s="53"/>
      <c r="AC31" s="54"/>
      <c r="AD31" s="54"/>
      <c r="AE31" s="54"/>
      <c r="AF31" s="54"/>
      <c r="AG31" s="54"/>
      <c r="AH31" s="54"/>
      <c r="AI31" s="11"/>
      <c r="AJ31" s="71" t="s">
        <v>91</v>
      </c>
      <c r="AK31" s="65"/>
      <c r="AL31" s="0"/>
      <c r="AM31" s="133" t="n">
        <v>1</v>
      </c>
      <c r="AN31" s="134" t="n">
        <v>2</v>
      </c>
      <c r="AO31" s="134" t="n">
        <v>3</v>
      </c>
      <c r="AP31" s="134" t="n">
        <v>4</v>
      </c>
      <c r="AQ31" s="134" t="n">
        <v>5</v>
      </c>
      <c r="AR31" s="134" t="n">
        <v>6</v>
      </c>
      <c r="AS31" s="134" t="n">
        <v>7</v>
      </c>
      <c r="AT31" s="134" t="n">
        <v>8</v>
      </c>
      <c r="AU31" s="134" t="n">
        <v>9</v>
      </c>
      <c r="AV31" s="134" t="n">
        <v>10</v>
      </c>
      <c r="AW31" s="135" t="n">
        <v>11</v>
      </c>
    </row>
    <row r="32" customFormat="false" ht="15" hidden="false" customHeight="true" outlineLevel="0" collapsed="false">
      <c r="B32" s="102"/>
      <c r="C32" s="14"/>
      <c r="D32" s="103"/>
      <c r="E32" s="33"/>
      <c r="F32" s="104"/>
      <c r="G32" s="33"/>
      <c r="H32" s="104"/>
      <c r="I32" s="36" t="n">
        <f aca="false">I30/2</f>
        <v>0</v>
      </c>
      <c r="J32" s="32"/>
      <c r="K32" s="32"/>
      <c r="L32" s="32"/>
      <c r="M32" s="37"/>
      <c r="N32" s="105"/>
      <c r="O32" s="38" t="n">
        <f aca="false">O30/500</f>
        <v>0</v>
      </c>
      <c r="P32" s="103"/>
      <c r="Q32" s="33"/>
      <c r="R32" s="38"/>
      <c r="S32" s="108"/>
      <c r="T32" s="54" t="n">
        <f aca="false">(N30/15.4323584)*(S30/3.28083989501312)*0.1</f>
        <v>0</v>
      </c>
      <c r="U32" s="103"/>
      <c r="V32" s="103"/>
      <c r="W32" s="103"/>
      <c r="X32" s="111"/>
      <c r="Y32" s="111"/>
      <c r="Z32" s="111"/>
      <c r="AA32" s="103"/>
      <c r="AB32" s="53"/>
      <c r="AC32" s="54"/>
      <c r="AD32" s="54"/>
      <c r="AE32" s="54"/>
      <c r="AF32" s="54"/>
      <c r="AG32" s="54"/>
      <c r="AH32" s="54"/>
      <c r="AI32" s="11"/>
      <c r="AJ32" s="74" t="s">
        <v>65</v>
      </c>
      <c r="AK32" s="75" t="n">
        <v>17.55</v>
      </c>
      <c r="AL32" s="0"/>
      <c r="AM32" s="133"/>
      <c r="AN32" s="134"/>
      <c r="AO32" s="134"/>
      <c r="AP32" s="134"/>
      <c r="AQ32" s="134"/>
      <c r="AR32" s="134"/>
      <c r="AS32" s="134"/>
      <c r="AT32" s="134"/>
      <c r="AU32" s="134"/>
      <c r="AV32" s="134"/>
      <c r="AW32" s="135"/>
    </row>
    <row r="33" customFormat="false" ht="15" hidden="false" customHeight="true" outlineLevel="0" collapsed="false">
      <c r="B33" s="102" t="n">
        <v>10</v>
      </c>
      <c r="C33" s="14" t="s">
        <v>29</v>
      </c>
      <c r="D33" s="103"/>
      <c r="E33" s="33"/>
      <c r="F33" s="104" t="n">
        <f aca="false">E33/15432.3584</f>
        <v>0</v>
      </c>
      <c r="G33" s="33"/>
      <c r="H33" s="104" t="n">
        <f aca="false">G33*F33</f>
        <v>0</v>
      </c>
      <c r="I33" s="36" t="n">
        <f aca="false">IFERROR(15432.3584/G33,0)</f>
        <v>0</v>
      </c>
      <c r="J33" s="103"/>
      <c r="K33" s="32"/>
      <c r="L33" s="32"/>
      <c r="M33" s="103"/>
      <c r="N33" s="105"/>
      <c r="O33" s="106"/>
      <c r="P33" s="103"/>
      <c r="Q33" s="107"/>
      <c r="R33" s="38" t="n">
        <f aca="false">Q34/100</f>
        <v>0</v>
      </c>
      <c r="S33" s="108"/>
      <c r="T33" s="109" t="n">
        <f aca="false">(N33*S33)/1000</f>
        <v>0</v>
      </c>
      <c r="U33" s="103"/>
      <c r="V33" s="103"/>
      <c r="W33" s="103"/>
      <c r="X33" s="111"/>
      <c r="Y33" s="111"/>
      <c r="Z33" s="111"/>
      <c r="AA33" s="103"/>
      <c r="AB33" s="53"/>
      <c r="AC33" s="54" t="n">
        <f aca="false">R33+O35+H33+J34</f>
        <v>0</v>
      </c>
      <c r="AD33" s="54" t="n">
        <f aca="false">AC33*20</f>
        <v>0</v>
      </c>
      <c r="AE33" s="54" t="n">
        <f aca="false">AC33*50</f>
        <v>0</v>
      </c>
      <c r="AF33" s="54" t="n">
        <f aca="false">AC33*250</f>
        <v>0</v>
      </c>
      <c r="AG33" s="54" t="n">
        <f aca="false">AC33*1000</f>
        <v>0</v>
      </c>
      <c r="AH33" s="54" t="n">
        <f aca="false">AC33*5000</f>
        <v>0</v>
      </c>
      <c r="AI33" s="11"/>
      <c r="AJ33" s="74" t="s">
        <v>81</v>
      </c>
      <c r="AK33" s="89" t="n">
        <v>100</v>
      </c>
      <c r="AL33" s="0"/>
      <c r="AM33" s="133"/>
      <c r="AN33" s="134"/>
      <c r="AO33" s="134"/>
      <c r="AP33" s="134"/>
      <c r="AQ33" s="134"/>
      <c r="AR33" s="134"/>
      <c r="AS33" s="134"/>
      <c r="AT33" s="134"/>
      <c r="AU33" s="134"/>
      <c r="AV33" s="134"/>
      <c r="AW33" s="135"/>
    </row>
    <row r="34" customFormat="false" ht="15" hidden="false" customHeight="true" outlineLevel="0" collapsed="false">
      <c r="B34" s="102"/>
      <c r="C34" s="14"/>
      <c r="D34" s="103"/>
      <c r="E34" s="33"/>
      <c r="F34" s="104"/>
      <c r="G34" s="33"/>
      <c r="H34" s="104"/>
      <c r="I34" s="36"/>
      <c r="J34" s="32"/>
      <c r="K34" s="32"/>
      <c r="L34" s="32"/>
      <c r="M34" s="103"/>
      <c r="N34" s="105"/>
      <c r="O34" s="106"/>
      <c r="P34" s="103"/>
      <c r="Q34" s="33"/>
      <c r="R34" s="38"/>
      <c r="S34" s="108"/>
      <c r="T34" s="109"/>
      <c r="U34" s="103"/>
      <c r="V34" s="103"/>
      <c r="W34" s="103"/>
      <c r="X34" s="111"/>
      <c r="Y34" s="111"/>
      <c r="Z34" s="111"/>
      <c r="AA34" s="103"/>
      <c r="AB34" s="53"/>
      <c r="AC34" s="54"/>
      <c r="AD34" s="54"/>
      <c r="AE34" s="54"/>
      <c r="AF34" s="54"/>
      <c r="AG34" s="54"/>
      <c r="AH34" s="54"/>
      <c r="AI34" s="11"/>
      <c r="AJ34" s="92"/>
      <c r="AK34" s="65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</row>
    <row r="35" customFormat="false" ht="15" hidden="false" customHeight="true" outlineLevel="0" collapsed="false">
      <c r="B35" s="102"/>
      <c r="C35" s="14"/>
      <c r="D35" s="103"/>
      <c r="E35" s="33"/>
      <c r="F35" s="104"/>
      <c r="G35" s="33"/>
      <c r="H35" s="104"/>
      <c r="I35" s="36" t="n">
        <f aca="false">I33/2</f>
        <v>0</v>
      </c>
      <c r="J35" s="32"/>
      <c r="K35" s="32"/>
      <c r="L35" s="32"/>
      <c r="M35" s="37"/>
      <c r="N35" s="105"/>
      <c r="O35" s="38" t="n">
        <f aca="false">O33/500</f>
        <v>0</v>
      </c>
      <c r="P35" s="103"/>
      <c r="Q35" s="33"/>
      <c r="R35" s="38"/>
      <c r="S35" s="108"/>
      <c r="T35" s="54" t="n">
        <f aca="false">(N33/15.4323584)*(S33/3.28083989501312)*0.1</f>
        <v>0</v>
      </c>
      <c r="U35" s="103"/>
      <c r="V35" s="103"/>
      <c r="W35" s="103"/>
      <c r="X35" s="111"/>
      <c r="Y35" s="111"/>
      <c r="Z35" s="111"/>
      <c r="AA35" s="103"/>
      <c r="AB35" s="53"/>
      <c r="AC35" s="54"/>
      <c r="AD35" s="54"/>
      <c r="AE35" s="54"/>
      <c r="AF35" s="54"/>
      <c r="AG35" s="54"/>
      <c r="AH35" s="54"/>
      <c r="AI35" s="11"/>
      <c r="AJ35" s="136" t="s">
        <v>92</v>
      </c>
      <c r="AK35" s="137" t="n">
        <f aca="false">(AK32*1)/AK33</f>
        <v>0.1755</v>
      </c>
      <c r="AL35" s="0"/>
      <c r="AM35" s="0"/>
      <c r="AN35" s="0"/>
      <c r="AO35" s="138"/>
      <c r="AP35" s="138"/>
      <c r="AQ35" s="0"/>
      <c r="AR35" s="0"/>
      <c r="AS35" s="0"/>
      <c r="AT35" s="0"/>
      <c r="AU35" s="0"/>
      <c r="AV35" s="0"/>
      <c r="AW35" s="0"/>
    </row>
    <row r="36" customFormat="false" ht="15" hidden="false" customHeight="true" outlineLevel="0" collapsed="false">
      <c r="B36" s="102" t="n">
        <v>11</v>
      </c>
      <c r="C36" s="14" t="s">
        <v>29</v>
      </c>
      <c r="D36" s="103"/>
      <c r="E36" s="33"/>
      <c r="F36" s="104" t="n">
        <f aca="false">E36/15432.3584</f>
        <v>0</v>
      </c>
      <c r="G36" s="33"/>
      <c r="H36" s="104" t="n">
        <f aca="false">G36*F36</f>
        <v>0</v>
      </c>
      <c r="I36" s="36" t="n">
        <f aca="false">IFERROR(15432.3584/G36,0)</f>
        <v>0</v>
      </c>
      <c r="J36" s="103"/>
      <c r="K36" s="32"/>
      <c r="L36" s="32"/>
      <c r="M36" s="103"/>
      <c r="N36" s="105"/>
      <c r="O36" s="106"/>
      <c r="P36" s="103"/>
      <c r="Q36" s="107"/>
      <c r="R36" s="38" t="n">
        <f aca="false">Q37/100</f>
        <v>0</v>
      </c>
      <c r="S36" s="108"/>
      <c r="T36" s="109" t="n">
        <f aca="false">(N36*S36)/1000</f>
        <v>0</v>
      </c>
      <c r="U36" s="103"/>
      <c r="V36" s="103"/>
      <c r="W36" s="103"/>
      <c r="X36" s="111"/>
      <c r="Y36" s="111"/>
      <c r="Z36" s="111"/>
      <c r="AA36" s="103"/>
      <c r="AB36" s="53"/>
      <c r="AC36" s="54" t="n">
        <f aca="false">R36+O38+H36+J37</f>
        <v>0</v>
      </c>
      <c r="AD36" s="54" t="n">
        <f aca="false">AC36*20</f>
        <v>0</v>
      </c>
      <c r="AE36" s="54" t="n">
        <f aca="false">AC36*50</f>
        <v>0</v>
      </c>
      <c r="AF36" s="54" t="n">
        <f aca="false">AC36*250</f>
        <v>0</v>
      </c>
      <c r="AG36" s="54" t="n">
        <f aca="false">AC36*1000</f>
        <v>0</v>
      </c>
      <c r="AH36" s="54" t="n">
        <f aca="false">AC36*5000</f>
        <v>0</v>
      </c>
      <c r="AI36" s="11"/>
      <c r="AJ36" s="112"/>
      <c r="AK36" s="113"/>
      <c r="AL36" s="0"/>
      <c r="AM36" s="139" t="s">
        <v>93</v>
      </c>
      <c r="AN36" s="139"/>
      <c r="AO36" s="139"/>
      <c r="AP36" s="139"/>
      <c r="AQ36" s="139"/>
      <c r="AR36" s="139"/>
      <c r="AS36" s="139"/>
      <c r="AT36" s="139"/>
      <c r="AU36" s="139"/>
      <c r="AV36" s="139"/>
      <c r="AW36" s="139"/>
    </row>
    <row r="37" customFormat="false" ht="15" hidden="false" customHeight="true" outlineLevel="0" collapsed="false">
      <c r="B37" s="102"/>
      <c r="C37" s="14"/>
      <c r="D37" s="103"/>
      <c r="E37" s="33"/>
      <c r="F37" s="104"/>
      <c r="G37" s="33"/>
      <c r="H37" s="104"/>
      <c r="I37" s="36"/>
      <c r="J37" s="32"/>
      <c r="K37" s="32"/>
      <c r="L37" s="32"/>
      <c r="M37" s="103"/>
      <c r="N37" s="105"/>
      <c r="O37" s="106"/>
      <c r="P37" s="103"/>
      <c r="Q37" s="33"/>
      <c r="R37" s="38"/>
      <c r="S37" s="108"/>
      <c r="T37" s="109"/>
      <c r="U37" s="103"/>
      <c r="V37" s="103"/>
      <c r="W37" s="103"/>
      <c r="X37" s="111"/>
      <c r="Y37" s="111"/>
      <c r="Z37" s="111"/>
      <c r="AA37" s="103"/>
      <c r="AB37" s="53"/>
      <c r="AC37" s="54"/>
      <c r="AD37" s="54"/>
      <c r="AE37" s="54"/>
      <c r="AF37" s="54"/>
      <c r="AG37" s="54"/>
      <c r="AH37" s="54"/>
      <c r="AI37" s="11"/>
      <c r="AJ37" s="140" t="s">
        <v>94</v>
      </c>
      <c r="AK37" s="141"/>
      <c r="AL37" s="0"/>
      <c r="AM37" s="139"/>
      <c r="AN37" s="139"/>
      <c r="AO37" s="139"/>
      <c r="AP37" s="139"/>
      <c r="AQ37" s="139"/>
      <c r="AR37" s="139"/>
      <c r="AS37" s="139"/>
      <c r="AT37" s="139"/>
      <c r="AU37" s="139"/>
      <c r="AV37" s="139"/>
      <c r="AW37" s="139"/>
    </row>
    <row r="38" customFormat="false" ht="15" hidden="false" customHeight="true" outlineLevel="0" collapsed="false">
      <c r="B38" s="102"/>
      <c r="C38" s="14"/>
      <c r="D38" s="103"/>
      <c r="E38" s="33"/>
      <c r="F38" s="104"/>
      <c r="G38" s="33"/>
      <c r="H38" s="104"/>
      <c r="I38" s="36" t="n">
        <f aca="false">I36/2</f>
        <v>0</v>
      </c>
      <c r="J38" s="32"/>
      <c r="K38" s="32"/>
      <c r="L38" s="32"/>
      <c r="M38" s="37"/>
      <c r="N38" s="105"/>
      <c r="O38" s="38" t="n">
        <f aca="false">O36/500</f>
        <v>0</v>
      </c>
      <c r="P38" s="103"/>
      <c r="Q38" s="33"/>
      <c r="R38" s="38"/>
      <c r="S38" s="108"/>
      <c r="T38" s="54" t="n">
        <f aca="false">(N36/15.4323584)*(S36/3.28083989501312)*0.1</f>
        <v>0</v>
      </c>
      <c r="U38" s="103"/>
      <c r="V38" s="103"/>
      <c r="W38" s="103"/>
      <c r="X38" s="111"/>
      <c r="Y38" s="111"/>
      <c r="Z38" s="111"/>
      <c r="AA38" s="103"/>
      <c r="AB38" s="53"/>
      <c r="AC38" s="54"/>
      <c r="AD38" s="54"/>
      <c r="AE38" s="54"/>
      <c r="AF38" s="54"/>
      <c r="AG38" s="54"/>
      <c r="AH38" s="54"/>
      <c r="AI38" s="11"/>
      <c r="AJ38" s="92"/>
      <c r="AK38" s="65"/>
      <c r="AL38" s="0"/>
      <c r="AM38" s="139"/>
      <c r="AN38" s="139"/>
      <c r="AO38" s="139"/>
      <c r="AP38" s="139"/>
      <c r="AQ38" s="139"/>
      <c r="AR38" s="139"/>
      <c r="AS38" s="139"/>
      <c r="AT38" s="139"/>
      <c r="AU38" s="139"/>
      <c r="AV38" s="139"/>
      <c r="AW38" s="139"/>
    </row>
    <row r="39" customFormat="false" ht="15" hidden="false" customHeight="true" outlineLevel="0" collapsed="false">
      <c r="B39" s="102" t="n">
        <v>12</v>
      </c>
      <c r="C39" s="14" t="s">
        <v>29</v>
      </c>
      <c r="D39" s="103"/>
      <c r="E39" s="33"/>
      <c r="F39" s="104" t="n">
        <f aca="false">E39/15432.3584</f>
        <v>0</v>
      </c>
      <c r="G39" s="33"/>
      <c r="H39" s="104" t="n">
        <f aca="false">G39*F39</f>
        <v>0</v>
      </c>
      <c r="I39" s="36" t="n">
        <f aca="false">IFERROR(15432.3584/G39,0)</f>
        <v>0</v>
      </c>
      <c r="J39" s="103"/>
      <c r="K39" s="32"/>
      <c r="L39" s="32"/>
      <c r="M39" s="103"/>
      <c r="N39" s="105"/>
      <c r="O39" s="106"/>
      <c r="P39" s="103"/>
      <c r="Q39" s="107"/>
      <c r="R39" s="38" t="n">
        <f aca="false">Q40/100</f>
        <v>0</v>
      </c>
      <c r="S39" s="108"/>
      <c r="T39" s="109" t="n">
        <f aca="false">(N39*S39)/1000</f>
        <v>0</v>
      </c>
      <c r="U39" s="103"/>
      <c r="V39" s="103"/>
      <c r="W39" s="103"/>
      <c r="X39" s="111"/>
      <c r="Y39" s="111"/>
      <c r="Z39" s="111"/>
      <c r="AA39" s="103"/>
      <c r="AB39" s="53"/>
      <c r="AC39" s="54" t="n">
        <f aca="false">R39+O41+H39+J40</f>
        <v>0</v>
      </c>
      <c r="AD39" s="54" t="n">
        <f aca="false">AC39*20</f>
        <v>0</v>
      </c>
      <c r="AE39" s="54" t="n">
        <f aca="false">AC39*50</f>
        <v>0</v>
      </c>
      <c r="AF39" s="54" t="n">
        <f aca="false">AC39*250</f>
        <v>0</v>
      </c>
      <c r="AG39" s="54" t="n">
        <f aca="false">AC39*1000</f>
        <v>0</v>
      </c>
      <c r="AH39" s="54" t="n">
        <f aca="false">AC39*5000</f>
        <v>0</v>
      </c>
      <c r="AI39" s="11"/>
      <c r="AJ39" s="74" t="s">
        <v>95</v>
      </c>
      <c r="AK39" s="89" t="n">
        <v>351</v>
      </c>
      <c r="AL39" s="142"/>
    </row>
    <row r="40" customFormat="false" ht="15" hidden="false" customHeight="true" outlineLevel="0" collapsed="false">
      <c r="B40" s="102"/>
      <c r="C40" s="14"/>
      <c r="D40" s="103"/>
      <c r="E40" s="33"/>
      <c r="F40" s="104"/>
      <c r="G40" s="33"/>
      <c r="H40" s="104"/>
      <c r="I40" s="36"/>
      <c r="J40" s="32"/>
      <c r="K40" s="32"/>
      <c r="L40" s="32"/>
      <c r="M40" s="103"/>
      <c r="N40" s="105"/>
      <c r="O40" s="106"/>
      <c r="P40" s="103"/>
      <c r="Q40" s="33"/>
      <c r="R40" s="38"/>
      <c r="S40" s="108"/>
      <c r="T40" s="109"/>
      <c r="U40" s="103"/>
      <c r="V40" s="103"/>
      <c r="W40" s="103"/>
      <c r="X40" s="111"/>
      <c r="Y40" s="111"/>
      <c r="Z40" s="111"/>
      <c r="AA40" s="103"/>
      <c r="AB40" s="53"/>
      <c r="AC40" s="54"/>
      <c r="AD40" s="54"/>
      <c r="AE40" s="54"/>
      <c r="AF40" s="54"/>
      <c r="AG40" s="54"/>
      <c r="AH40" s="54"/>
      <c r="AI40" s="11"/>
      <c r="AJ40" s="143" t="s">
        <v>96</v>
      </c>
      <c r="AK40" s="144" t="n">
        <f aca="false">AK39*3.28083989501312</f>
        <v>1151.57480314961</v>
      </c>
    </row>
    <row r="41" customFormat="false" ht="15" hidden="false" customHeight="true" outlineLevel="0" collapsed="false">
      <c r="B41" s="102"/>
      <c r="C41" s="14"/>
      <c r="D41" s="103"/>
      <c r="E41" s="33"/>
      <c r="F41" s="104"/>
      <c r="G41" s="33"/>
      <c r="H41" s="104"/>
      <c r="I41" s="36" t="n">
        <f aca="false">I39/2</f>
        <v>0</v>
      </c>
      <c r="J41" s="32"/>
      <c r="K41" s="32"/>
      <c r="L41" s="32"/>
      <c r="M41" s="37"/>
      <c r="N41" s="105"/>
      <c r="O41" s="38" t="n">
        <f aca="false">O39/500</f>
        <v>0</v>
      </c>
      <c r="P41" s="103"/>
      <c r="Q41" s="33"/>
      <c r="R41" s="38"/>
      <c r="S41" s="108"/>
      <c r="T41" s="54" t="n">
        <f aca="false">(N39/15.4323584)*(S39/3.28083989501312)*0.1</f>
        <v>0</v>
      </c>
      <c r="U41" s="103"/>
      <c r="V41" s="103"/>
      <c r="W41" s="103"/>
      <c r="X41" s="111"/>
      <c r="Y41" s="111"/>
      <c r="Z41" s="111"/>
      <c r="AA41" s="103"/>
      <c r="AB41" s="53"/>
      <c r="AC41" s="54"/>
      <c r="AD41" s="54"/>
      <c r="AE41" s="54"/>
      <c r="AF41" s="54"/>
      <c r="AG41" s="54"/>
      <c r="AH41" s="54"/>
      <c r="AI41" s="11"/>
      <c r="AJ41" s="11"/>
      <c r="AK41" s="11"/>
    </row>
    <row r="42" customFormat="false" ht="15" hidden="false" customHeight="true" outlineLevel="0" collapsed="false">
      <c r="B42" s="102" t="n">
        <v>13</v>
      </c>
      <c r="C42" s="14" t="s">
        <v>29</v>
      </c>
      <c r="D42" s="103"/>
      <c r="E42" s="33"/>
      <c r="F42" s="104" t="n">
        <f aca="false">E42/15432.3584</f>
        <v>0</v>
      </c>
      <c r="G42" s="33"/>
      <c r="H42" s="104" t="n">
        <f aca="false">G42*F42</f>
        <v>0</v>
      </c>
      <c r="I42" s="36" t="n">
        <f aca="false">IFERROR(15432.3584/G42,0)</f>
        <v>0</v>
      </c>
      <c r="J42" s="103"/>
      <c r="K42" s="32"/>
      <c r="L42" s="32"/>
      <c r="M42" s="103"/>
      <c r="N42" s="105"/>
      <c r="O42" s="106"/>
      <c r="P42" s="103"/>
      <c r="Q42" s="107"/>
      <c r="R42" s="38" t="n">
        <f aca="false">Q43/100</f>
        <v>0</v>
      </c>
      <c r="S42" s="108"/>
      <c r="T42" s="109" t="n">
        <f aca="false">(N42*S42)/1000</f>
        <v>0</v>
      </c>
      <c r="U42" s="103"/>
      <c r="V42" s="103"/>
      <c r="W42" s="103"/>
      <c r="X42" s="111"/>
      <c r="Y42" s="111"/>
      <c r="Z42" s="111"/>
      <c r="AA42" s="103"/>
      <c r="AB42" s="53"/>
      <c r="AC42" s="54" t="n">
        <f aca="false">R42+O44+H42+J43</f>
        <v>0</v>
      </c>
      <c r="AD42" s="54" t="n">
        <f aca="false">AC42*20</f>
        <v>0</v>
      </c>
      <c r="AE42" s="54" t="n">
        <f aca="false">AC42*50</f>
        <v>0</v>
      </c>
      <c r="AF42" s="54" t="n">
        <f aca="false">AC42*250</f>
        <v>0</v>
      </c>
      <c r="AG42" s="54" t="n">
        <f aca="false">AC42*1000</f>
        <v>0</v>
      </c>
      <c r="AH42" s="54" t="n">
        <f aca="false">AC42*5000</f>
        <v>0</v>
      </c>
    </row>
    <row r="43" customFormat="false" ht="15" hidden="false" customHeight="true" outlineLevel="0" collapsed="false">
      <c r="B43" s="102"/>
      <c r="C43" s="14"/>
      <c r="D43" s="103"/>
      <c r="E43" s="33"/>
      <c r="F43" s="104"/>
      <c r="G43" s="33"/>
      <c r="H43" s="104"/>
      <c r="I43" s="36"/>
      <c r="J43" s="32"/>
      <c r="K43" s="32"/>
      <c r="L43" s="32"/>
      <c r="M43" s="103"/>
      <c r="N43" s="105"/>
      <c r="O43" s="106"/>
      <c r="P43" s="103"/>
      <c r="Q43" s="33"/>
      <c r="R43" s="38"/>
      <c r="S43" s="108"/>
      <c r="T43" s="109"/>
      <c r="U43" s="103"/>
      <c r="V43" s="103"/>
      <c r="W43" s="103"/>
      <c r="X43" s="111"/>
      <c r="Y43" s="111"/>
      <c r="Z43" s="111"/>
      <c r="AA43" s="103"/>
      <c r="AB43" s="53"/>
      <c r="AC43" s="54"/>
      <c r="AD43" s="54"/>
      <c r="AE43" s="54"/>
      <c r="AF43" s="54"/>
      <c r="AG43" s="54"/>
      <c r="AH43" s="54"/>
    </row>
    <row r="44" customFormat="false" ht="15" hidden="false" customHeight="true" outlineLevel="0" collapsed="false">
      <c r="B44" s="102"/>
      <c r="C44" s="14"/>
      <c r="D44" s="103"/>
      <c r="E44" s="33"/>
      <c r="F44" s="104"/>
      <c r="G44" s="33"/>
      <c r="H44" s="104"/>
      <c r="I44" s="36" t="n">
        <f aca="false">I42/2</f>
        <v>0</v>
      </c>
      <c r="J44" s="32"/>
      <c r="K44" s="32"/>
      <c r="L44" s="32"/>
      <c r="M44" s="37"/>
      <c r="N44" s="105"/>
      <c r="O44" s="38" t="n">
        <f aca="false">O42/500</f>
        <v>0</v>
      </c>
      <c r="P44" s="103"/>
      <c r="Q44" s="33"/>
      <c r="R44" s="38"/>
      <c r="S44" s="108"/>
      <c r="T44" s="54" t="n">
        <f aca="false">(N42/15.4323584)*(S42/3.28083989501312)*0.1</f>
        <v>0</v>
      </c>
      <c r="U44" s="103"/>
      <c r="V44" s="103"/>
      <c r="W44" s="103"/>
      <c r="X44" s="111"/>
      <c r="Y44" s="111"/>
      <c r="Z44" s="111"/>
      <c r="AA44" s="103"/>
      <c r="AB44" s="53"/>
      <c r="AC44" s="54"/>
      <c r="AD44" s="54"/>
      <c r="AE44" s="54"/>
      <c r="AF44" s="54"/>
      <c r="AG44" s="54"/>
      <c r="AH44" s="54"/>
    </row>
    <row r="45" customFormat="false" ht="15" hidden="false" customHeight="true" outlineLevel="0" collapsed="false">
      <c r="B45" s="102" t="n">
        <v>14</v>
      </c>
      <c r="C45" s="14" t="s">
        <v>29</v>
      </c>
      <c r="D45" s="103"/>
      <c r="E45" s="33"/>
      <c r="F45" s="104" t="n">
        <f aca="false">E45/15432.3584</f>
        <v>0</v>
      </c>
      <c r="G45" s="33"/>
      <c r="H45" s="104" t="n">
        <f aca="false">G45*F45</f>
        <v>0</v>
      </c>
      <c r="I45" s="36" t="n">
        <f aca="false">IFERROR(15432.3584/G45,0)</f>
        <v>0</v>
      </c>
      <c r="J45" s="103"/>
      <c r="K45" s="32"/>
      <c r="L45" s="32"/>
      <c r="M45" s="103"/>
      <c r="N45" s="105"/>
      <c r="O45" s="106"/>
      <c r="P45" s="103"/>
      <c r="Q45" s="107"/>
      <c r="R45" s="38" t="n">
        <f aca="false">Q46/100</f>
        <v>0</v>
      </c>
      <c r="S45" s="108"/>
      <c r="T45" s="109" t="n">
        <f aca="false">(N45*S45)/1000</f>
        <v>0</v>
      </c>
      <c r="U45" s="103"/>
      <c r="V45" s="103"/>
      <c r="W45" s="103"/>
      <c r="X45" s="111"/>
      <c r="Y45" s="111"/>
      <c r="Z45" s="111"/>
      <c r="AA45" s="103"/>
      <c r="AB45" s="53"/>
      <c r="AC45" s="54" t="n">
        <f aca="false">R45+O47+H45+J46</f>
        <v>0</v>
      </c>
      <c r="AD45" s="54" t="n">
        <f aca="false">AC45*20</f>
        <v>0</v>
      </c>
      <c r="AE45" s="54" t="n">
        <f aca="false">AC45*50</f>
        <v>0</v>
      </c>
      <c r="AF45" s="54" t="n">
        <f aca="false">AC45*250</f>
        <v>0</v>
      </c>
      <c r="AG45" s="54" t="n">
        <f aca="false">AC45*1000</f>
        <v>0</v>
      </c>
      <c r="AH45" s="54" t="n">
        <f aca="false">AC45*5000</f>
        <v>0</v>
      </c>
    </row>
    <row r="46" customFormat="false" ht="15" hidden="false" customHeight="true" outlineLevel="0" collapsed="false">
      <c r="B46" s="102"/>
      <c r="C46" s="14"/>
      <c r="D46" s="103"/>
      <c r="E46" s="33"/>
      <c r="F46" s="104"/>
      <c r="G46" s="33"/>
      <c r="H46" s="104"/>
      <c r="I46" s="36"/>
      <c r="J46" s="32"/>
      <c r="K46" s="32"/>
      <c r="L46" s="32"/>
      <c r="M46" s="103"/>
      <c r="N46" s="105"/>
      <c r="O46" s="106"/>
      <c r="P46" s="103"/>
      <c r="Q46" s="33"/>
      <c r="R46" s="38"/>
      <c r="S46" s="108"/>
      <c r="T46" s="109"/>
      <c r="U46" s="103"/>
      <c r="V46" s="103"/>
      <c r="W46" s="103"/>
      <c r="X46" s="111"/>
      <c r="Y46" s="111"/>
      <c r="Z46" s="111"/>
      <c r="AA46" s="103"/>
      <c r="AB46" s="53"/>
      <c r="AC46" s="54"/>
      <c r="AD46" s="54"/>
      <c r="AE46" s="54"/>
      <c r="AF46" s="54"/>
      <c r="AG46" s="54"/>
      <c r="AH46" s="54"/>
    </row>
    <row r="47" customFormat="false" ht="15" hidden="false" customHeight="true" outlineLevel="0" collapsed="false">
      <c r="B47" s="102"/>
      <c r="C47" s="14"/>
      <c r="D47" s="103"/>
      <c r="E47" s="33"/>
      <c r="F47" s="104"/>
      <c r="G47" s="33"/>
      <c r="H47" s="104"/>
      <c r="I47" s="36" t="n">
        <f aca="false">I45/2</f>
        <v>0</v>
      </c>
      <c r="J47" s="32"/>
      <c r="K47" s="32"/>
      <c r="L47" s="32"/>
      <c r="M47" s="37"/>
      <c r="N47" s="105"/>
      <c r="O47" s="38" t="n">
        <f aca="false">O45/500</f>
        <v>0</v>
      </c>
      <c r="P47" s="103"/>
      <c r="Q47" s="33"/>
      <c r="R47" s="38"/>
      <c r="S47" s="108"/>
      <c r="T47" s="54" t="n">
        <f aca="false">(N45/15.4323584)*(S45/3.28083989501312)*0.1</f>
        <v>0</v>
      </c>
      <c r="U47" s="103"/>
      <c r="V47" s="103"/>
      <c r="W47" s="103"/>
      <c r="X47" s="111"/>
      <c r="Y47" s="111"/>
      <c r="Z47" s="111"/>
      <c r="AA47" s="103"/>
      <c r="AB47" s="53"/>
      <c r="AC47" s="54"/>
      <c r="AD47" s="54"/>
      <c r="AE47" s="54"/>
      <c r="AF47" s="54"/>
      <c r="AG47" s="54"/>
      <c r="AH47" s="54"/>
    </row>
    <row r="48" customFormat="false" ht="15" hidden="false" customHeight="true" outlineLevel="0" collapsed="false">
      <c r="B48" s="102" t="n">
        <v>15</v>
      </c>
      <c r="C48" s="14" t="s">
        <v>29</v>
      </c>
      <c r="D48" s="103"/>
      <c r="E48" s="33"/>
      <c r="F48" s="104" t="n">
        <f aca="false">E48/15432.3584</f>
        <v>0</v>
      </c>
      <c r="G48" s="33"/>
      <c r="H48" s="104" t="n">
        <f aca="false">G48*F48</f>
        <v>0</v>
      </c>
      <c r="I48" s="36" t="n">
        <f aca="false">IFERROR(15432.3584/G48,0)</f>
        <v>0</v>
      </c>
      <c r="J48" s="103"/>
      <c r="K48" s="32"/>
      <c r="L48" s="32"/>
      <c r="M48" s="103"/>
      <c r="N48" s="105"/>
      <c r="O48" s="106"/>
      <c r="P48" s="103"/>
      <c r="Q48" s="107"/>
      <c r="R48" s="38" t="n">
        <f aca="false">Q49/100</f>
        <v>0</v>
      </c>
      <c r="S48" s="108"/>
      <c r="T48" s="109" t="n">
        <f aca="false">(N48*S48)/1000</f>
        <v>0</v>
      </c>
      <c r="U48" s="103"/>
      <c r="V48" s="103"/>
      <c r="W48" s="103"/>
      <c r="X48" s="111"/>
      <c r="Y48" s="111"/>
      <c r="Z48" s="111"/>
      <c r="AA48" s="103"/>
      <c r="AB48" s="53"/>
      <c r="AC48" s="54" t="n">
        <f aca="false">R48+O50+H48+J49</f>
        <v>0</v>
      </c>
      <c r="AD48" s="54" t="n">
        <f aca="false">AC48*20</f>
        <v>0</v>
      </c>
      <c r="AE48" s="54" t="n">
        <f aca="false">AC48*50</f>
        <v>0</v>
      </c>
      <c r="AF48" s="54" t="n">
        <f aca="false">AC48*250</f>
        <v>0</v>
      </c>
      <c r="AG48" s="54" t="n">
        <f aca="false">AC48*1000</f>
        <v>0</v>
      </c>
      <c r="AH48" s="54" t="n">
        <f aca="false">AC48*5000</f>
        <v>0</v>
      </c>
    </row>
    <row r="49" customFormat="false" ht="15" hidden="false" customHeight="true" outlineLevel="0" collapsed="false">
      <c r="B49" s="102"/>
      <c r="C49" s="14"/>
      <c r="D49" s="103"/>
      <c r="E49" s="33"/>
      <c r="F49" s="104"/>
      <c r="G49" s="33"/>
      <c r="H49" s="104"/>
      <c r="I49" s="36"/>
      <c r="J49" s="32"/>
      <c r="K49" s="32"/>
      <c r="L49" s="32"/>
      <c r="M49" s="103"/>
      <c r="N49" s="105"/>
      <c r="O49" s="106"/>
      <c r="P49" s="103"/>
      <c r="Q49" s="33"/>
      <c r="R49" s="38"/>
      <c r="S49" s="108"/>
      <c r="T49" s="109"/>
      <c r="U49" s="103"/>
      <c r="V49" s="103"/>
      <c r="W49" s="103"/>
      <c r="X49" s="111"/>
      <c r="Y49" s="111"/>
      <c r="Z49" s="111"/>
      <c r="AA49" s="103"/>
      <c r="AB49" s="53"/>
      <c r="AC49" s="54"/>
      <c r="AD49" s="54"/>
      <c r="AE49" s="54"/>
      <c r="AF49" s="54"/>
      <c r="AG49" s="54"/>
      <c r="AH49" s="54"/>
    </row>
    <row r="50" customFormat="false" ht="15" hidden="false" customHeight="true" outlineLevel="0" collapsed="false">
      <c r="B50" s="102"/>
      <c r="C50" s="14"/>
      <c r="D50" s="103"/>
      <c r="E50" s="33"/>
      <c r="F50" s="104"/>
      <c r="G50" s="33"/>
      <c r="H50" s="104"/>
      <c r="I50" s="36" t="n">
        <f aca="false">I48/2</f>
        <v>0</v>
      </c>
      <c r="J50" s="32"/>
      <c r="K50" s="32"/>
      <c r="L50" s="32"/>
      <c r="M50" s="37"/>
      <c r="N50" s="105"/>
      <c r="O50" s="38" t="n">
        <f aca="false">O48/500</f>
        <v>0</v>
      </c>
      <c r="P50" s="103"/>
      <c r="Q50" s="33"/>
      <c r="R50" s="38"/>
      <c r="S50" s="108"/>
      <c r="T50" s="54" t="n">
        <f aca="false">(N48/15.4323584)*(S48/3.28083989501312)*0.1</f>
        <v>0</v>
      </c>
      <c r="U50" s="103"/>
      <c r="V50" s="103"/>
      <c r="W50" s="103"/>
      <c r="X50" s="111"/>
      <c r="Y50" s="111"/>
      <c r="Z50" s="111"/>
      <c r="AA50" s="103"/>
      <c r="AB50" s="53"/>
      <c r="AC50" s="54"/>
      <c r="AD50" s="54"/>
      <c r="AE50" s="54"/>
      <c r="AF50" s="54"/>
      <c r="AG50" s="54"/>
      <c r="AH50" s="54"/>
    </row>
    <row r="51" customFormat="false" ht="15" hidden="false" customHeight="true" outlineLevel="0" collapsed="false">
      <c r="B51" s="102" t="n">
        <v>16</v>
      </c>
      <c r="C51" s="14" t="s">
        <v>29</v>
      </c>
      <c r="D51" s="103"/>
      <c r="E51" s="33"/>
      <c r="F51" s="104" t="n">
        <f aca="false">E51/15432.3584</f>
        <v>0</v>
      </c>
      <c r="G51" s="33"/>
      <c r="H51" s="104" t="n">
        <f aca="false">G51*F51</f>
        <v>0</v>
      </c>
      <c r="I51" s="36" t="n">
        <f aca="false">IFERROR(15432.3584/G51,0)</f>
        <v>0</v>
      </c>
      <c r="J51" s="103"/>
      <c r="K51" s="32"/>
      <c r="L51" s="32"/>
      <c r="M51" s="103"/>
      <c r="N51" s="105"/>
      <c r="O51" s="106"/>
      <c r="P51" s="103"/>
      <c r="Q51" s="107"/>
      <c r="R51" s="38" t="n">
        <f aca="false">Q52/100</f>
        <v>0</v>
      </c>
      <c r="S51" s="108"/>
      <c r="T51" s="109" t="n">
        <f aca="false">(N51*S51)/1000</f>
        <v>0</v>
      </c>
      <c r="U51" s="103"/>
      <c r="V51" s="103"/>
      <c r="W51" s="103"/>
      <c r="X51" s="111"/>
      <c r="Y51" s="111"/>
      <c r="Z51" s="111"/>
      <c r="AA51" s="103"/>
      <c r="AB51" s="53"/>
      <c r="AC51" s="54" t="n">
        <f aca="false">R51+O53+H51+J52</f>
        <v>0</v>
      </c>
      <c r="AD51" s="54" t="n">
        <f aca="false">AC51*20</f>
        <v>0</v>
      </c>
      <c r="AE51" s="54" t="n">
        <f aca="false">AC51*50</f>
        <v>0</v>
      </c>
      <c r="AF51" s="54" t="n">
        <f aca="false">AC51*250</f>
        <v>0</v>
      </c>
      <c r="AG51" s="54" t="n">
        <f aca="false">AC51*1000</f>
        <v>0</v>
      </c>
      <c r="AH51" s="54" t="n">
        <f aca="false">AC51*5000</f>
        <v>0</v>
      </c>
    </row>
    <row r="52" customFormat="false" ht="15" hidden="false" customHeight="true" outlineLevel="0" collapsed="false">
      <c r="B52" s="102"/>
      <c r="C52" s="14"/>
      <c r="D52" s="103"/>
      <c r="E52" s="33"/>
      <c r="F52" s="104"/>
      <c r="G52" s="33"/>
      <c r="H52" s="104"/>
      <c r="I52" s="36"/>
      <c r="J52" s="32"/>
      <c r="K52" s="32"/>
      <c r="L52" s="32"/>
      <c r="M52" s="103"/>
      <c r="N52" s="105"/>
      <c r="O52" s="106"/>
      <c r="P52" s="103"/>
      <c r="Q52" s="33"/>
      <c r="R52" s="38"/>
      <c r="S52" s="108"/>
      <c r="T52" s="109"/>
      <c r="U52" s="103"/>
      <c r="V52" s="103"/>
      <c r="W52" s="103"/>
      <c r="X52" s="111"/>
      <c r="Y52" s="111"/>
      <c r="Z52" s="111"/>
      <c r="AA52" s="103"/>
      <c r="AB52" s="53"/>
      <c r="AC52" s="54"/>
      <c r="AD52" s="54"/>
      <c r="AE52" s="54"/>
      <c r="AF52" s="54"/>
      <c r="AG52" s="54"/>
      <c r="AH52" s="54"/>
    </row>
    <row r="53" customFormat="false" ht="15" hidden="false" customHeight="true" outlineLevel="0" collapsed="false">
      <c r="B53" s="102"/>
      <c r="C53" s="14"/>
      <c r="D53" s="103"/>
      <c r="E53" s="33"/>
      <c r="F53" s="104"/>
      <c r="G53" s="33"/>
      <c r="H53" s="104"/>
      <c r="I53" s="36" t="n">
        <f aca="false">I51/2</f>
        <v>0</v>
      </c>
      <c r="J53" s="32"/>
      <c r="K53" s="32"/>
      <c r="L53" s="32"/>
      <c r="M53" s="37"/>
      <c r="N53" s="105"/>
      <c r="O53" s="38" t="n">
        <f aca="false">O51/500</f>
        <v>0</v>
      </c>
      <c r="P53" s="103"/>
      <c r="Q53" s="33"/>
      <c r="R53" s="38"/>
      <c r="S53" s="108"/>
      <c r="T53" s="54" t="n">
        <f aca="false">(N51/15.4323584)*(S51/3.28083989501312)*0.1</f>
        <v>0</v>
      </c>
      <c r="U53" s="103"/>
      <c r="V53" s="103"/>
      <c r="W53" s="103"/>
      <c r="X53" s="111"/>
      <c r="Y53" s="111"/>
      <c r="Z53" s="111"/>
      <c r="AA53" s="103"/>
      <c r="AB53" s="53"/>
      <c r="AC53" s="54"/>
      <c r="AD53" s="54"/>
      <c r="AE53" s="54"/>
      <c r="AF53" s="54"/>
      <c r="AG53" s="54"/>
      <c r="AH53" s="54"/>
    </row>
    <row r="54" customFormat="false" ht="15" hidden="false" customHeight="true" outlineLevel="0" collapsed="false">
      <c r="B54" s="102" t="n">
        <v>17</v>
      </c>
      <c r="C54" s="14" t="s">
        <v>29</v>
      </c>
      <c r="D54" s="103"/>
      <c r="E54" s="33"/>
      <c r="F54" s="104" t="n">
        <f aca="false">E54/15432.3584</f>
        <v>0</v>
      </c>
      <c r="G54" s="33"/>
      <c r="H54" s="104" t="n">
        <f aca="false">G54*F54</f>
        <v>0</v>
      </c>
      <c r="I54" s="36" t="n">
        <f aca="false">IFERROR(15432.3584/G54,0)</f>
        <v>0</v>
      </c>
      <c r="J54" s="103"/>
      <c r="K54" s="32"/>
      <c r="L54" s="32"/>
      <c r="M54" s="103"/>
      <c r="N54" s="105"/>
      <c r="O54" s="106"/>
      <c r="P54" s="103"/>
      <c r="Q54" s="107"/>
      <c r="R54" s="38" t="n">
        <f aca="false">Q55/100</f>
        <v>0</v>
      </c>
      <c r="S54" s="108"/>
      <c r="T54" s="109" t="n">
        <f aca="false">(N54*S54)/1000</f>
        <v>0</v>
      </c>
      <c r="U54" s="103"/>
      <c r="V54" s="103"/>
      <c r="W54" s="103"/>
      <c r="X54" s="111"/>
      <c r="Y54" s="111"/>
      <c r="Z54" s="111"/>
      <c r="AA54" s="103"/>
      <c r="AB54" s="53"/>
      <c r="AC54" s="54" t="n">
        <f aca="false">R54+O56+H54+J55</f>
        <v>0</v>
      </c>
      <c r="AD54" s="54" t="n">
        <f aca="false">AC54*20</f>
        <v>0</v>
      </c>
      <c r="AE54" s="54" t="n">
        <f aca="false">AC54*50</f>
        <v>0</v>
      </c>
      <c r="AF54" s="54" t="n">
        <f aca="false">AC54*250</f>
        <v>0</v>
      </c>
      <c r="AG54" s="54" t="n">
        <f aca="false">AC54*1000</f>
        <v>0</v>
      </c>
      <c r="AH54" s="54" t="n">
        <f aca="false">AC54*5000</f>
        <v>0</v>
      </c>
    </row>
    <row r="55" customFormat="false" ht="15" hidden="false" customHeight="true" outlineLevel="0" collapsed="false">
      <c r="B55" s="102"/>
      <c r="C55" s="14"/>
      <c r="D55" s="103"/>
      <c r="E55" s="33"/>
      <c r="F55" s="104"/>
      <c r="G55" s="33"/>
      <c r="H55" s="104"/>
      <c r="I55" s="36"/>
      <c r="J55" s="32"/>
      <c r="K55" s="32"/>
      <c r="L55" s="32"/>
      <c r="M55" s="103"/>
      <c r="N55" s="105"/>
      <c r="O55" s="106"/>
      <c r="P55" s="103"/>
      <c r="Q55" s="33"/>
      <c r="R55" s="38"/>
      <c r="S55" s="108"/>
      <c r="T55" s="109"/>
      <c r="U55" s="103"/>
      <c r="V55" s="103"/>
      <c r="W55" s="103"/>
      <c r="X55" s="111"/>
      <c r="Y55" s="111"/>
      <c r="Z55" s="111"/>
      <c r="AA55" s="103"/>
      <c r="AB55" s="53"/>
      <c r="AC55" s="54"/>
      <c r="AD55" s="54"/>
      <c r="AE55" s="54"/>
      <c r="AF55" s="54"/>
      <c r="AG55" s="54"/>
      <c r="AH55" s="54"/>
    </row>
    <row r="56" customFormat="false" ht="15" hidden="false" customHeight="true" outlineLevel="0" collapsed="false">
      <c r="B56" s="102"/>
      <c r="C56" s="14"/>
      <c r="D56" s="103"/>
      <c r="E56" s="33"/>
      <c r="F56" s="104"/>
      <c r="G56" s="33"/>
      <c r="H56" s="104"/>
      <c r="I56" s="36" t="n">
        <f aca="false">I54/2</f>
        <v>0</v>
      </c>
      <c r="J56" s="32"/>
      <c r="K56" s="32"/>
      <c r="L56" s="32"/>
      <c r="M56" s="37"/>
      <c r="N56" s="105"/>
      <c r="O56" s="38" t="n">
        <f aca="false">O54/500</f>
        <v>0</v>
      </c>
      <c r="P56" s="103"/>
      <c r="Q56" s="33"/>
      <c r="R56" s="38"/>
      <c r="S56" s="108"/>
      <c r="T56" s="54" t="n">
        <f aca="false">(N54/15.4323584)*(S54/3.28083989501312)*0.1</f>
        <v>0</v>
      </c>
      <c r="U56" s="103"/>
      <c r="V56" s="103"/>
      <c r="W56" s="103"/>
      <c r="X56" s="111"/>
      <c r="Y56" s="111"/>
      <c r="Z56" s="111"/>
      <c r="AA56" s="103"/>
      <c r="AB56" s="53"/>
      <c r="AC56" s="54"/>
      <c r="AD56" s="54"/>
      <c r="AE56" s="54"/>
      <c r="AF56" s="54"/>
      <c r="AG56" s="54"/>
      <c r="AH56" s="54"/>
    </row>
    <row r="57" customFormat="false" ht="15" hidden="false" customHeight="true" outlineLevel="0" collapsed="false">
      <c r="B57" s="102" t="n">
        <v>18</v>
      </c>
      <c r="C57" s="14" t="s">
        <v>29</v>
      </c>
      <c r="D57" s="103"/>
      <c r="E57" s="33"/>
      <c r="F57" s="104" t="n">
        <f aca="false">E57/15432.3584</f>
        <v>0</v>
      </c>
      <c r="G57" s="33"/>
      <c r="H57" s="104" t="n">
        <f aca="false">G57*F57</f>
        <v>0</v>
      </c>
      <c r="I57" s="36" t="n">
        <f aca="false">IFERROR(15432.3584/G57,0)</f>
        <v>0</v>
      </c>
      <c r="J57" s="103"/>
      <c r="K57" s="32"/>
      <c r="L57" s="32"/>
      <c r="M57" s="103"/>
      <c r="N57" s="105"/>
      <c r="O57" s="106"/>
      <c r="P57" s="103"/>
      <c r="Q57" s="107"/>
      <c r="R57" s="38" t="n">
        <f aca="false">Q58/100</f>
        <v>0</v>
      </c>
      <c r="S57" s="108"/>
      <c r="T57" s="109" t="n">
        <f aca="false">(N57*S57)/1000</f>
        <v>0</v>
      </c>
      <c r="U57" s="103"/>
      <c r="V57" s="103"/>
      <c r="W57" s="103"/>
      <c r="X57" s="111"/>
      <c r="Y57" s="111"/>
      <c r="Z57" s="111"/>
      <c r="AA57" s="103"/>
      <c r="AB57" s="53"/>
      <c r="AC57" s="54" t="n">
        <f aca="false">R57+O59+H57+J58</f>
        <v>0</v>
      </c>
      <c r="AD57" s="54" t="n">
        <f aca="false">AC57*20</f>
        <v>0</v>
      </c>
      <c r="AE57" s="54" t="n">
        <f aca="false">AC57*50</f>
        <v>0</v>
      </c>
      <c r="AF57" s="54" t="n">
        <f aca="false">AC57*250</f>
        <v>0</v>
      </c>
      <c r="AG57" s="54" t="n">
        <f aca="false">AC57*1000</f>
        <v>0</v>
      </c>
      <c r="AH57" s="54" t="n">
        <f aca="false">AC57*5000</f>
        <v>0</v>
      </c>
    </row>
    <row r="58" customFormat="false" ht="15" hidden="false" customHeight="true" outlineLevel="0" collapsed="false">
      <c r="B58" s="102"/>
      <c r="C58" s="14"/>
      <c r="D58" s="103"/>
      <c r="E58" s="33"/>
      <c r="F58" s="104"/>
      <c r="G58" s="33"/>
      <c r="H58" s="104"/>
      <c r="I58" s="36"/>
      <c r="J58" s="32"/>
      <c r="K58" s="32"/>
      <c r="L58" s="32"/>
      <c r="M58" s="103"/>
      <c r="N58" s="105"/>
      <c r="O58" s="106"/>
      <c r="P58" s="103"/>
      <c r="Q58" s="33"/>
      <c r="R58" s="38"/>
      <c r="S58" s="108"/>
      <c r="T58" s="109"/>
      <c r="U58" s="103"/>
      <c r="V58" s="103"/>
      <c r="W58" s="103"/>
      <c r="X58" s="111"/>
      <c r="Y58" s="111"/>
      <c r="Z58" s="111"/>
      <c r="AA58" s="103"/>
      <c r="AB58" s="53"/>
      <c r="AC58" s="54"/>
      <c r="AD58" s="54"/>
      <c r="AE58" s="54"/>
      <c r="AF58" s="54"/>
      <c r="AG58" s="54"/>
      <c r="AH58" s="54"/>
    </row>
    <row r="59" customFormat="false" ht="15" hidden="false" customHeight="true" outlineLevel="0" collapsed="false">
      <c r="B59" s="102"/>
      <c r="C59" s="14"/>
      <c r="D59" s="103"/>
      <c r="E59" s="33"/>
      <c r="F59" s="104"/>
      <c r="G59" s="33"/>
      <c r="H59" s="104"/>
      <c r="I59" s="36" t="n">
        <f aca="false">I57/2</f>
        <v>0</v>
      </c>
      <c r="J59" s="32"/>
      <c r="K59" s="32"/>
      <c r="L59" s="32"/>
      <c r="M59" s="37"/>
      <c r="N59" s="105"/>
      <c r="O59" s="38" t="n">
        <f aca="false">O57/500</f>
        <v>0</v>
      </c>
      <c r="P59" s="103"/>
      <c r="Q59" s="33"/>
      <c r="R59" s="38"/>
      <c r="S59" s="108"/>
      <c r="T59" s="54" t="n">
        <f aca="false">(N57/15.4323584)*(S57/3.28083989501312)*0.1</f>
        <v>0</v>
      </c>
      <c r="U59" s="103"/>
      <c r="V59" s="103"/>
      <c r="W59" s="103"/>
      <c r="X59" s="111"/>
      <c r="Y59" s="111"/>
      <c r="Z59" s="111"/>
      <c r="AA59" s="103"/>
      <c r="AB59" s="53"/>
      <c r="AC59" s="54"/>
      <c r="AD59" s="54"/>
      <c r="AE59" s="54"/>
      <c r="AF59" s="54"/>
      <c r="AG59" s="54"/>
      <c r="AH59" s="54"/>
    </row>
    <row r="60" customFormat="false" ht="15" hidden="false" customHeight="true" outlineLevel="0" collapsed="false">
      <c r="B60" s="102" t="n">
        <v>19</v>
      </c>
      <c r="C60" s="14" t="s">
        <v>29</v>
      </c>
      <c r="D60" s="103"/>
      <c r="E60" s="33"/>
      <c r="F60" s="104" t="n">
        <f aca="false">E60/15432.3584</f>
        <v>0</v>
      </c>
      <c r="G60" s="33"/>
      <c r="H60" s="104" t="n">
        <f aca="false">G60*F60</f>
        <v>0</v>
      </c>
      <c r="I60" s="36" t="n">
        <f aca="false">IFERROR(15432.3584/G60,0)</f>
        <v>0</v>
      </c>
      <c r="J60" s="103"/>
      <c r="K60" s="32"/>
      <c r="L60" s="32"/>
      <c r="M60" s="103"/>
      <c r="N60" s="105"/>
      <c r="O60" s="106"/>
      <c r="P60" s="103"/>
      <c r="Q60" s="107"/>
      <c r="R60" s="38" t="n">
        <f aca="false">Q61/100</f>
        <v>0</v>
      </c>
      <c r="S60" s="108"/>
      <c r="T60" s="109" t="n">
        <f aca="false">(N60*S60)/1000</f>
        <v>0</v>
      </c>
      <c r="U60" s="103"/>
      <c r="V60" s="103"/>
      <c r="W60" s="103"/>
      <c r="X60" s="111"/>
      <c r="Y60" s="111"/>
      <c r="Z60" s="111"/>
      <c r="AA60" s="103"/>
      <c r="AB60" s="53"/>
      <c r="AC60" s="54" t="n">
        <f aca="false">R60+O62+H60+J61</f>
        <v>0</v>
      </c>
      <c r="AD60" s="54" t="n">
        <f aca="false">AC60*20</f>
        <v>0</v>
      </c>
      <c r="AE60" s="54" t="n">
        <f aca="false">AC60*50</f>
        <v>0</v>
      </c>
      <c r="AF60" s="54" t="n">
        <f aca="false">AC60*250</f>
        <v>0</v>
      </c>
      <c r="AG60" s="54" t="n">
        <f aca="false">AC60*1000</f>
        <v>0</v>
      </c>
      <c r="AH60" s="54" t="n">
        <f aca="false">AC60*5000</f>
        <v>0</v>
      </c>
    </row>
    <row r="61" customFormat="false" ht="15" hidden="false" customHeight="true" outlineLevel="0" collapsed="false">
      <c r="B61" s="102"/>
      <c r="C61" s="14"/>
      <c r="D61" s="103"/>
      <c r="E61" s="33"/>
      <c r="F61" s="104"/>
      <c r="G61" s="33"/>
      <c r="H61" s="104"/>
      <c r="I61" s="36"/>
      <c r="J61" s="32"/>
      <c r="K61" s="32"/>
      <c r="L61" s="32"/>
      <c r="M61" s="103"/>
      <c r="N61" s="105"/>
      <c r="O61" s="106"/>
      <c r="P61" s="103"/>
      <c r="Q61" s="33"/>
      <c r="R61" s="38"/>
      <c r="S61" s="108"/>
      <c r="T61" s="109"/>
      <c r="U61" s="103"/>
      <c r="V61" s="103"/>
      <c r="W61" s="103"/>
      <c r="X61" s="111"/>
      <c r="Y61" s="111"/>
      <c r="Z61" s="111"/>
      <c r="AA61" s="103"/>
      <c r="AB61" s="53"/>
      <c r="AC61" s="54"/>
      <c r="AD61" s="54"/>
      <c r="AE61" s="54"/>
      <c r="AF61" s="54"/>
      <c r="AG61" s="54"/>
      <c r="AH61" s="54"/>
    </row>
    <row r="62" customFormat="false" ht="15" hidden="false" customHeight="true" outlineLevel="0" collapsed="false">
      <c r="B62" s="102"/>
      <c r="C62" s="14"/>
      <c r="D62" s="103"/>
      <c r="E62" s="33"/>
      <c r="F62" s="104"/>
      <c r="G62" s="33"/>
      <c r="H62" s="104"/>
      <c r="I62" s="36" t="n">
        <f aca="false">I60/2</f>
        <v>0</v>
      </c>
      <c r="J62" s="32"/>
      <c r="K62" s="32"/>
      <c r="L62" s="32"/>
      <c r="M62" s="37"/>
      <c r="N62" s="105"/>
      <c r="O62" s="38" t="n">
        <f aca="false">O60/500</f>
        <v>0</v>
      </c>
      <c r="P62" s="103"/>
      <c r="Q62" s="33"/>
      <c r="R62" s="38"/>
      <c r="S62" s="108"/>
      <c r="T62" s="54" t="n">
        <f aca="false">(N60/15.4323584)*(S60/3.28083989501312)*0.1</f>
        <v>0</v>
      </c>
      <c r="U62" s="103"/>
      <c r="V62" s="103"/>
      <c r="W62" s="103"/>
      <c r="X62" s="111"/>
      <c r="Y62" s="111"/>
      <c r="Z62" s="111"/>
      <c r="AA62" s="103"/>
      <c r="AB62" s="53"/>
      <c r="AC62" s="54"/>
      <c r="AD62" s="54"/>
      <c r="AE62" s="54"/>
      <c r="AF62" s="54"/>
      <c r="AG62" s="54"/>
      <c r="AH62" s="54"/>
    </row>
    <row r="63" customFormat="false" ht="15" hidden="false" customHeight="true" outlineLevel="0" collapsed="false">
      <c r="B63" s="102" t="n">
        <v>20</v>
      </c>
      <c r="C63" s="14" t="s">
        <v>29</v>
      </c>
      <c r="D63" s="103"/>
      <c r="E63" s="33"/>
      <c r="F63" s="104" t="n">
        <f aca="false">E63/15432.3584</f>
        <v>0</v>
      </c>
      <c r="G63" s="33"/>
      <c r="H63" s="104" t="n">
        <f aca="false">G63*F63</f>
        <v>0</v>
      </c>
      <c r="I63" s="36" t="n">
        <f aca="false">IFERROR(15432.3584/G63,0)</f>
        <v>0</v>
      </c>
      <c r="J63" s="103"/>
      <c r="K63" s="32"/>
      <c r="L63" s="32"/>
      <c r="M63" s="103"/>
      <c r="N63" s="105"/>
      <c r="O63" s="106"/>
      <c r="P63" s="103"/>
      <c r="Q63" s="107"/>
      <c r="R63" s="38" t="n">
        <f aca="false">Q64/100</f>
        <v>0</v>
      </c>
      <c r="S63" s="108"/>
      <c r="T63" s="109" t="n">
        <f aca="false">(N63*S63)/1000</f>
        <v>0</v>
      </c>
      <c r="U63" s="103"/>
      <c r="V63" s="103"/>
      <c r="W63" s="103"/>
      <c r="X63" s="111"/>
      <c r="Y63" s="111"/>
      <c r="Z63" s="111"/>
      <c r="AA63" s="103"/>
      <c r="AB63" s="53"/>
      <c r="AC63" s="54" t="n">
        <f aca="false">R63+O65+H63+J64</f>
        <v>0</v>
      </c>
      <c r="AD63" s="54" t="n">
        <f aca="false">AC63*20</f>
        <v>0</v>
      </c>
      <c r="AE63" s="54" t="n">
        <f aca="false">AC63*50</f>
        <v>0</v>
      </c>
      <c r="AF63" s="54" t="n">
        <f aca="false">AC63*250</f>
        <v>0</v>
      </c>
      <c r="AG63" s="54" t="n">
        <f aca="false">AC63*1000</f>
        <v>0</v>
      </c>
      <c r="AH63" s="54" t="n">
        <f aca="false">AC63*5000</f>
        <v>0</v>
      </c>
    </row>
    <row r="64" customFormat="false" ht="15" hidden="false" customHeight="true" outlineLevel="0" collapsed="false">
      <c r="B64" s="102"/>
      <c r="C64" s="14"/>
      <c r="D64" s="103"/>
      <c r="E64" s="33"/>
      <c r="F64" s="104"/>
      <c r="G64" s="33"/>
      <c r="H64" s="104"/>
      <c r="I64" s="36"/>
      <c r="J64" s="32"/>
      <c r="K64" s="32"/>
      <c r="L64" s="32"/>
      <c r="M64" s="103"/>
      <c r="N64" s="105"/>
      <c r="O64" s="106"/>
      <c r="P64" s="103"/>
      <c r="Q64" s="33"/>
      <c r="R64" s="38"/>
      <c r="S64" s="108"/>
      <c r="T64" s="109"/>
      <c r="U64" s="103"/>
      <c r="V64" s="103"/>
      <c r="W64" s="103"/>
      <c r="X64" s="111"/>
      <c r="Y64" s="111"/>
      <c r="Z64" s="111"/>
      <c r="AA64" s="103"/>
      <c r="AB64" s="53"/>
      <c r="AC64" s="54"/>
      <c r="AD64" s="54"/>
      <c r="AE64" s="54"/>
      <c r="AF64" s="54"/>
      <c r="AG64" s="54"/>
      <c r="AH64" s="54"/>
    </row>
    <row r="65" customFormat="false" ht="15" hidden="false" customHeight="true" outlineLevel="0" collapsed="false">
      <c r="B65" s="102"/>
      <c r="C65" s="14"/>
      <c r="D65" s="103"/>
      <c r="E65" s="33"/>
      <c r="F65" s="104"/>
      <c r="G65" s="33"/>
      <c r="H65" s="104"/>
      <c r="I65" s="36" t="n">
        <f aca="false">I63/2</f>
        <v>0</v>
      </c>
      <c r="J65" s="32"/>
      <c r="K65" s="32"/>
      <c r="L65" s="32"/>
      <c r="M65" s="37"/>
      <c r="N65" s="105"/>
      <c r="O65" s="38" t="n">
        <f aca="false">O63/500</f>
        <v>0</v>
      </c>
      <c r="P65" s="103"/>
      <c r="Q65" s="33"/>
      <c r="R65" s="38"/>
      <c r="S65" s="108"/>
      <c r="T65" s="54" t="n">
        <f aca="false">(N63/15.4323584)*(S63/3.28083989501312)*0.1</f>
        <v>0</v>
      </c>
      <c r="U65" s="103"/>
      <c r="V65" s="103"/>
      <c r="W65" s="103"/>
      <c r="X65" s="111"/>
      <c r="Y65" s="111"/>
      <c r="Z65" s="111"/>
      <c r="AA65" s="103"/>
      <c r="AB65" s="53"/>
      <c r="AC65" s="54"/>
      <c r="AD65" s="54"/>
      <c r="AE65" s="54"/>
      <c r="AF65" s="54"/>
      <c r="AG65" s="54"/>
      <c r="AH65" s="54"/>
    </row>
    <row r="66" customFormat="false" ht="15" hidden="false" customHeight="true" outlineLevel="0" collapsed="false">
      <c r="B66" s="102" t="n">
        <v>21</v>
      </c>
      <c r="C66" s="14" t="s">
        <v>29</v>
      </c>
      <c r="D66" s="103"/>
      <c r="E66" s="33"/>
      <c r="F66" s="104" t="n">
        <f aca="false">E66/15432.3584</f>
        <v>0</v>
      </c>
      <c r="G66" s="33"/>
      <c r="H66" s="104" t="n">
        <f aca="false">G66*F66</f>
        <v>0</v>
      </c>
      <c r="I66" s="36" t="n">
        <f aca="false">IFERROR(15432.3584/G66,0)</f>
        <v>0</v>
      </c>
      <c r="J66" s="103"/>
      <c r="K66" s="32"/>
      <c r="L66" s="32"/>
      <c r="M66" s="103"/>
      <c r="N66" s="105"/>
      <c r="O66" s="106"/>
      <c r="P66" s="103"/>
      <c r="Q66" s="107"/>
      <c r="R66" s="38" t="n">
        <f aca="false">Q67/100</f>
        <v>0</v>
      </c>
      <c r="S66" s="108"/>
      <c r="T66" s="109" t="n">
        <f aca="false">(N66*S66)/1000</f>
        <v>0</v>
      </c>
      <c r="U66" s="103"/>
      <c r="V66" s="103"/>
      <c r="W66" s="103"/>
      <c r="X66" s="111"/>
      <c r="Y66" s="111"/>
      <c r="Z66" s="111"/>
      <c r="AA66" s="103"/>
      <c r="AB66" s="53"/>
      <c r="AC66" s="54" t="n">
        <f aca="false">R66+O68+H66+J67</f>
        <v>0</v>
      </c>
      <c r="AD66" s="54" t="n">
        <f aca="false">AC66*20</f>
        <v>0</v>
      </c>
      <c r="AE66" s="54" t="n">
        <f aca="false">AC66*50</f>
        <v>0</v>
      </c>
      <c r="AF66" s="54" t="n">
        <f aca="false">AC66*250</f>
        <v>0</v>
      </c>
      <c r="AG66" s="54" t="n">
        <f aca="false">AC66*1000</f>
        <v>0</v>
      </c>
      <c r="AH66" s="54" t="n">
        <f aca="false">AC66*5000</f>
        <v>0</v>
      </c>
    </row>
    <row r="67" customFormat="false" ht="15" hidden="false" customHeight="true" outlineLevel="0" collapsed="false">
      <c r="B67" s="102"/>
      <c r="C67" s="14"/>
      <c r="D67" s="103"/>
      <c r="E67" s="33"/>
      <c r="F67" s="104"/>
      <c r="G67" s="33"/>
      <c r="H67" s="104"/>
      <c r="I67" s="36"/>
      <c r="J67" s="32"/>
      <c r="K67" s="32"/>
      <c r="L67" s="32"/>
      <c r="M67" s="103"/>
      <c r="N67" s="105"/>
      <c r="O67" s="106"/>
      <c r="P67" s="103"/>
      <c r="Q67" s="33"/>
      <c r="R67" s="38"/>
      <c r="S67" s="108"/>
      <c r="T67" s="109"/>
      <c r="U67" s="103"/>
      <c r="V67" s="103"/>
      <c r="W67" s="103"/>
      <c r="X67" s="111"/>
      <c r="Y67" s="111"/>
      <c r="Z67" s="111"/>
      <c r="AA67" s="103"/>
      <c r="AB67" s="53"/>
      <c r="AC67" s="54"/>
      <c r="AD67" s="54"/>
      <c r="AE67" s="54"/>
      <c r="AF67" s="54"/>
      <c r="AG67" s="54"/>
      <c r="AH67" s="54"/>
    </row>
    <row r="68" customFormat="false" ht="15" hidden="false" customHeight="true" outlineLevel="0" collapsed="false">
      <c r="B68" s="102"/>
      <c r="C68" s="14"/>
      <c r="D68" s="103"/>
      <c r="E68" s="33"/>
      <c r="F68" s="104"/>
      <c r="G68" s="33"/>
      <c r="H68" s="104"/>
      <c r="I68" s="36" t="n">
        <f aca="false">I66/2</f>
        <v>0</v>
      </c>
      <c r="J68" s="32"/>
      <c r="K68" s="32"/>
      <c r="L68" s="32"/>
      <c r="M68" s="37"/>
      <c r="N68" s="105"/>
      <c r="O68" s="38" t="n">
        <f aca="false">O66/500</f>
        <v>0</v>
      </c>
      <c r="P68" s="103"/>
      <c r="Q68" s="33"/>
      <c r="R68" s="38"/>
      <c r="S68" s="108"/>
      <c r="T68" s="54" t="n">
        <f aca="false">(N66/15.4323584)*(S66/3.28083989501312)*0.1</f>
        <v>0</v>
      </c>
      <c r="U68" s="103"/>
      <c r="V68" s="103"/>
      <c r="W68" s="103"/>
      <c r="X68" s="111"/>
      <c r="Y68" s="111"/>
      <c r="Z68" s="111"/>
      <c r="AA68" s="103"/>
      <c r="AB68" s="53"/>
      <c r="AC68" s="54"/>
      <c r="AD68" s="54"/>
      <c r="AE68" s="54"/>
      <c r="AF68" s="54"/>
      <c r="AG68" s="54"/>
      <c r="AH68" s="54"/>
    </row>
    <row r="69" customFormat="false" ht="15" hidden="false" customHeight="true" outlineLevel="0" collapsed="false">
      <c r="B69" s="102" t="n">
        <v>22</v>
      </c>
      <c r="C69" s="14" t="s">
        <v>29</v>
      </c>
      <c r="D69" s="103"/>
      <c r="E69" s="33"/>
      <c r="F69" s="104" t="n">
        <f aca="false">E69/15432.3584</f>
        <v>0</v>
      </c>
      <c r="G69" s="33"/>
      <c r="H69" s="104" t="n">
        <f aca="false">G69*F69</f>
        <v>0</v>
      </c>
      <c r="I69" s="36" t="n">
        <f aca="false">IFERROR(15432.3584/G69,0)</f>
        <v>0</v>
      </c>
      <c r="J69" s="103"/>
      <c r="K69" s="32"/>
      <c r="L69" s="32"/>
      <c r="M69" s="103"/>
      <c r="N69" s="105"/>
      <c r="O69" s="106"/>
      <c r="P69" s="103"/>
      <c r="Q69" s="107"/>
      <c r="R69" s="38" t="n">
        <f aca="false">Q70/100</f>
        <v>0</v>
      </c>
      <c r="S69" s="108"/>
      <c r="T69" s="109" t="n">
        <f aca="false">(N69*S69)/1000</f>
        <v>0</v>
      </c>
      <c r="U69" s="103"/>
      <c r="V69" s="103"/>
      <c r="W69" s="103"/>
      <c r="X69" s="111"/>
      <c r="Y69" s="111"/>
      <c r="Z69" s="111"/>
      <c r="AA69" s="103"/>
      <c r="AB69" s="53"/>
      <c r="AC69" s="54" t="n">
        <f aca="false">R69+O71+H69+J70</f>
        <v>0</v>
      </c>
      <c r="AD69" s="54" t="n">
        <f aca="false">AC69*20</f>
        <v>0</v>
      </c>
      <c r="AE69" s="54" t="n">
        <f aca="false">AC69*50</f>
        <v>0</v>
      </c>
      <c r="AF69" s="54" t="n">
        <f aca="false">AC69*250</f>
        <v>0</v>
      </c>
      <c r="AG69" s="54" t="n">
        <f aca="false">AC69*1000</f>
        <v>0</v>
      </c>
      <c r="AH69" s="54" t="n">
        <f aca="false">AC69*5000</f>
        <v>0</v>
      </c>
    </row>
    <row r="70" customFormat="false" ht="15" hidden="false" customHeight="true" outlineLevel="0" collapsed="false">
      <c r="B70" s="102"/>
      <c r="C70" s="14"/>
      <c r="D70" s="103"/>
      <c r="E70" s="33"/>
      <c r="F70" s="104"/>
      <c r="G70" s="33"/>
      <c r="H70" s="104"/>
      <c r="I70" s="36"/>
      <c r="J70" s="32"/>
      <c r="K70" s="32"/>
      <c r="L70" s="32"/>
      <c r="M70" s="103"/>
      <c r="N70" s="105"/>
      <c r="O70" s="106"/>
      <c r="P70" s="103"/>
      <c r="Q70" s="33"/>
      <c r="R70" s="38"/>
      <c r="S70" s="108"/>
      <c r="T70" s="109"/>
      <c r="U70" s="103"/>
      <c r="V70" s="103"/>
      <c r="W70" s="103"/>
      <c r="X70" s="111"/>
      <c r="Y70" s="111"/>
      <c r="Z70" s="111"/>
      <c r="AA70" s="103"/>
      <c r="AB70" s="53"/>
      <c r="AC70" s="54"/>
      <c r="AD70" s="54"/>
      <c r="AE70" s="54"/>
      <c r="AF70" s="54"/>
      <c r="AG70" s="54"/>
      <c r="AH70" s="54"/>
    </row>
    <row r="71" customFormat="false" ht="15" hidden="false" customHeight="true" outlineLevel="0" collapsed="false">
      <c r="B71" s="102"/>
      <c r="C71" s="14"/>
      <c r="D71" s="103"/>
      <c r="E71" s="33"/>
      <c r="F71" s="104"/>
      <c r="G71" s="33"/>
      <c r="H71" s="104"/>
      <c r="I71" s="36" t="n">
        <f aca="false">I69/2</f>
        <v>0</v>
      </c>
      <c r="J71" s="32"/>
      <c r="K71" s="32"/>
      <c r="L71" s="32"/>
      <c r="M71" s="37"/>
      <c r="N71" s="105"/>
      <c r="O71" s="38" t="n">
        <f aca="false">O69/500</f>
        <v>0</v>
      </c>
      <c r="P71" s="103"/>
      <c r="Q71" s="33"/>
      <c r="R71" s="38"/>
      <c r="S71" s="108"/>
      <c r="T71" s="54" t="n">
        <f aca="false">(N69/15.4323584)*(S69/3.28083989501312)*0.1</f>
        <v>0</v>
      </c>
      <c r="U71" s="103"/>
      <c r="V71" s="103"/>
      <c r="W71" s="103"/>
      <c r="X71" s="111"/>
      <c r="Y71" s="111"/>
      <c r="Z71" s="111"/>
      <c r="AA71" s="103"/>
      <c r="AB71" s="53"/>
      <c r="AC71" s="54"/>
      <c r="AD71" s="54"/>
      <c r="AE71" s="54"/>
      <c r="AF71" s="54"/>
      <c r="AG71" s="54"/>
      <c r="AH71" s="54"/>
    </row>
    <row r="72" customFormat="false" ht="15" hidden="false" customHeight="true" outlineLevel="0" collapsed="false">
      <c r="B72" s="102" t="n">
        <v>23</v>
      </c>
      <c r="C72" s="14" t="s">
        <v>29</v>
      </c>
      <c r="D72" s="103"/>
      <c r="E72" s="33"/>
      <c r="F72" s="104" t="n">
        <f aca="false">E72/15432.3584</f>
        <v>0</v>
      </c>
      <c r="G72" s="33"/>
      <c r="H72" s="104" t="n">
        <f aca="false">G72*F72</f>
        <v>0</v>
      </c>
      <c r="I72" s="36" t="n">
        <f aca="false">IFERROR(15432.3584/G72,0)</f>
        <v>0</v>
      </c>
      <c r="J72" s="103"/>
      <c r="K72" s="32"/>
      <c r="L72" s="32"/>
      <c r="M72" s="103"/>
      <c r="N72" s="105"/>
      <c r="O72" s="106"/>
      <c r="P72" s="103"/>
      <c r="Q72" s="107"/>
      <c r="R72" s="38" t="n">
        <f aca="false">Q73/100</f>
        <v>0</v>
      </c>
      <c r="S72" s="108"/>
      <c r="T72" s="109" t="n">
        <f aca="false">(N72*S72)/1000</f>
        <v>0</v>
      </c>
      <c r="U72" s="103"/>
      <c r="V72" s="103"/>
      <c r="W72" s="103"/>
      <c r="X72" s="111"/>
      <c r="Y72" s="111"/>
      <c r="Z72" s="111"/>
      <c r="AA72" s="103"/>
      <c r="AB72" s="53"/>
      <c r="AC72" s="54" t="n">
        <f aca="false">R72+O74+H72+J73</f>
        <v>0</v>
      </c>
      <c r="AD72" s="54" t="n">
        <f aca="false">AC72*20</f>
        <v>0</v>
      </c>
      <c r="AE72" s="54" t="n">
        <f aca="false">AC72*50</f>
        <v>0</v>
      </c>
      <c r="AF72" s="54" t="n">
        <f aca="false">AC72*250</f>
        <v>0</v>
      </c>
      <c r="AG72" s="54" t="n">
        <f aca="false">AC72*1000</f>
        <v>0</v>
      </c>
      <c r="AH72" s="54" t="n">
        <f aca="false">AC72*5000</f>
        <v>0</v>
      </c>
    </row>
    <row r="73" customFormat="false" ht="15" hidden="false" customHeight="true" outlineLevel="0" collapsed="false">
      <c r="B73" s="102"/>
      <c r="C73" s="14"/>
      <c r="D73" s="103"/>
      <c r="E73" s="33"/>
      <c r="F73" s="104"/>
      <c r="G73" s="33"/>
      <c r="H73" s="104"/>
      <c r="I73" s="36"/>
      <c r="J73" s="32"/>
      <c r="K73" s="32"/>
      <c r="L73" s="32"/>
      <c r="M73" s="103"/>
      <c r="N73" s="105"/>
      <c r="O73" s="106"/>
      <c r="P73" s="103"/>
      <c r="Q73" s="33"/>
      <c r="R73" s="38"/>
      <c r="S73" s="108"/>
      <c r="T73" s="109"/>
      <c r="U73" s="103"/>
      <c r="V73" s="103"/>
      <c r="W73" s="103"/>
      <c r="X73" s="111"/>
      <c r="Y73" s="111"/>
      <c r="Z73" s="111"/>
      <c r="AA73" s="103"/>
      <c r="AB73" s="53"/>
      <c r="AC73" s="54"/>
      <c r="AD73" s="54"/>
      <c r="AE73" s="54"/>
      <c r="AF73" s="54"/>
      <c r="AG73" s="54"/>
      <c r="AH73" s="54"/>
    </row>
    <row r="74" customFormat="false" ht="15" hidden="false" customHeight="true" outlineLevel="0" collapsed="false">
      <c r="B74" s="102"/>
      <c r="C74" s="14"/>
      <c r="D74" s="103"/>
      <c r="E74" s="33"/>
      <c r="F74" s="104"/>
      <c r="G74" s="33"/>
      <c r="H74" s="104"/>
      <c r="I74" s="36" t="n">
        <f aca="false">I72/2</f>
        <v>0</v>
      </c>
      <c r="J74" s="32"/>
      <c r="K74" s="32"/>
      <c r="L74" s="32"/>
      <c r="M74" s="37"/>
      <c r="N74" s="105"/>
      <c r="O74" s="38" t="n">
        <f aca="false">O72/500</f>
        <v>0</v>
      </c>
      <c r="P74" s="103"/>
      <c r="Q74" s="33"/>
      <c r="R74" s="38"/>
      <c r="S74" s="108"/>
      <c r="T74" s="54" t="n">
        <f aca="false">(N72/15.4323584)*(S72/3.28083989501312)*0.1</f>
        <v>0</v>
      </c>
      <c r="U74" s="103"/>
      <c r="V74" s="103"/>
      <c r="W74" s="103"/>
      <c r="X74" s="111"/>
      <c r="Y74" s="111"/>
      <c r="Z74" s="111"/>
      <c r="AA74" s="103"/>
      <c r="AB74" s="53"/>
      <c r="AC74" s="54"/>
      <c r="AD74" s="54"/>
      <c r="AE74" s="54"/>
      <c r="AF74" s="54"/>
      <c r="AG74" s="54"/>
      <c r="AH74" s="54"/>
    </row>
    <row r="75" customFormat="false" ht="15" hidden="false" customHeight="true" outlineLevel="0" collapsed="false">
      <c r="B75" s="102" t="n">
        <v>24</v>
      </c>
      <c r="C75" s="14" t="s">
        <v>29</v>
      </c>
      <c r="D75" s="103"/>
      <c r="E75" s="33"/>
      <c r="F75" s="104" t="n">
        <f aca="false">E75/15432.3584</f>
        <v>0</v>
      </c>
      <c r="G75" s="33"/>
      <c r="H75" s="104" t="n">
        <f aca="false">G75*F75</f>
        <v>0</v>
      </c>
      <c r="I75" s="36" t="n">
        <f aca="false">IFERROR(15432.3584/G75,0)</f>
        <v>0</v>
      </c>
      <c r="J75" s="103"/>
      <c r="K75" s="32"/>
      <c r="L75" s="32"/>
      <c r="M75" s="103"/>
      <c r="N75" s="105"/>
      <c r="O75" s="106"/>
      <c r="P75" s="103"/>
      <c r="Q75" s="107"/>
      <c r="R75" s="38" t="n">
        <f aca="false">Q76/100</f>
        <v>0</v>
      </c>
      <c r="S75" s="108"/>
      <c r="T75" s="109" t="n">
        <f aca="false">(N75*S75)/1000</f>
        <v>0</v>
      </c>
      <c r="U75" s="103"/>
      <c r="V75" s="103"/>
      <c r="W75" s="103"/>
      <c r="X75" s="111"/>
      <c r="Y75" s="111"/>
      <c r="Z75" s="111"/>
      <c r="AA75" s="103"/>
      <c r="AB75" s="53"/>
      <c r="AC75" s="54" t="n">
        <f aca="false">R75+O77+H75+J76</f>
        <v>0</v>
      </c>
      <c r="AD75" s="54" t="n">
        <f aca="false">AC75*20</f>
        <v>0</v>
      </c>
      <c r="AE75" s="54" t="n">
        <f aca="false">AC75*50</f>
        <v>0</v>
      </c>
      <c r="AF75" s="54" t="n">
        <f aca="false">AC75*250</f>
        <v>0</v>
      </c>
      <c r="AG75" s="54" t="n">
        <f aca="false">AC75*1000</f>
        <v>0</v>
      </c>
      <c r="AH75" s="54" t="n">
        <f aca="false">AC75*5000</f>
        <v>0</v>
      </c>
    </row>
    <row r="76" customFormat="false" ht="15" hidden="false" customHeight="true" outlineLevel="0" collapsed="false">
      <c r="B76" s="102"/>
      <c r="C76" s="14"/>
      <c r="D76" s="103"/>
      <c r="E76" s="33"/>
      <c r="F76" s="104"/>
      <c r="G76" s="33"/>
      <c r="H76" s="104"/>
      <c r="I76" s="36"/>
      <c r="J76" s="32"/>
      <c r="K76" s="32"/>
      <c r="L76" s="32"/>
      <c r="M76" s="103"/>
      <c r="N76" s="105"/>
      <c r="O76" s="106"/>
      <c r="P76" s="103"/>
      <c r="Q76" s="33"/>
      <c r="R76" s="38"/>
      <c r="S76" s="108"/>
      <c r="T76" s="109"/>
      <c r="U76" s="103"/>
      <c r="V76" s="103"/>
      <c r="W76" s="103"/>
      <c r="X76" s="111"/>
      <c r="Y76" s="111"/>
      <c r="Z76" s="111"/>
      <c r="AA76" s="103"/>
      <c r="AB76" s="53"/>
      <c r="AC76" s="54"/>
      <c r="AD76" s="54"/>
      <c r="AE76" s="54"/>
      <c r="AF76" s="54"/>
      <c r="AG76" s="54"/>
      <c r="AH76" s="54"/>
    </row>
    <row r="77" customFormat="false" ht="15" hidden="false" customHeight="true" outlineLevel="0" collapsed="false">
      <c r="B77" s="102"/>
      <c r="C77" s="14"/>
      <c r="D77" s="103"/>
      <c r="E77" s="33"/>
      <c r="F77" s="104"/>
      <c r="G77" s="33"/>
      <c r="H77" s="104"/>
      <c r="I77" s="36" t="n">
        <f aca="false">I75/2</f>
        <v>0</v>
      </c>
      <c r="J77" s="32"/>
      <c r="K77" s="32"/>
      <c r="L77" s="32"/>
      <c r="M77" s="37"/>
      <c r="N77" s="105"/>
      <c r="O77" s="38" t="n">
        <f aca="false">O75/500</f>
        <v>0</v>
      </c>
      <c r="P77" s="103"/>
      <c r="Q77" s="33"/>
      <c r="R77" s="38"/>
      <c r="S77" s="108"/>
      <c r="T77" s="54" t="n">
        <f aca="false">(N75/15.4323584)*(S75/3.28083989501312)*0.1</f>
        <v>0</v>
      </c>
      <c r="U77" s="103"/>
      <c r="V77" s="103"/>
      <c r="W77" s="103"/>
      <c r="X77" s="111"/>
      <c r="Y77" s="111"/>
      <c r="Z77" s="111"/>
      <c r="AA77" s="103"/>
      <c r="AB77" s="53"/>
      <c r="AC77" s="54"/>
      <c r="AD77" s="54"/>
      <c r="AE77" s="54"/>
      <c r="AF77" s="54"/>
      <c r="AG77" s="54"/>
      <c r="AH77" s="54"/>
    </row>
    <row r="78" customFormat="false" ht="15" hidden="false" customHeight="true" outlineLevel="0" collapsed="false">
      <c r="B78" s="102" t="n">
        <v>25</v>
      </c>
      <c r="C78" s="14" t="s">
        <v>29</v>
      </c>
      <c r="D78" s="103"/>
      <c r="E78" s="33"/>
      <c r="F78" s="104" t="n">
        <f aca="false">E78/15432.3584</f>
        <v>0</v>
      </c>
      <c r="G78" s="33"/>
      <c r="H78" s="104" t="n">
        <f aca="false">G78*F78</f>
        <v>0</v>
      </c>
      <c r="I78" s="36" t="n">
        <f aca="false">IFERROR(15432.3584/G78,0)</f>
        <v>0</v>
      </c>
      <c r="J78" s="103"/>
      <c r="K78" s="32"/>
      <c r="L78" s="32"/>
      <c r="M78" s="103"/>
      <c r="N78" s="105"/>
      <c r="O78" s="106"/>
      <c r="P78" s="103"/>
      <c r="Q78" s="107"/>
      <c r="R78" s="38" t="n">
        <f aca="false">Q79/100</f>
        <v>0</v>
      </c>
      <c r="S78" s="108"/>
      <c r="T78" s="109" t="n">
        <f aca="false">(N78*S78)/1000</f>
        <v>0</v>
      </c>
      <c r="U78" s="103"/>
      <c r="V78" s="103"/>
      <c r="W78" s="103"/>
      <c r="X78" s="111"/>
      <c r="Y78" s="111"/>
      <c r="Z78" s="111"/>
      <c r="AA78" s="103"/>
      <c r="AB78" s="53"/>
      <c r="AC78" s="54" t="n">
        <f aca="false">R78+O80+H78+J79</f>
        <v>0</v>
      </c>
      <c r="AD78" s="54" t="n">
        <f aca="false">AC78*20</f>
        <v>0</v>
      </c>
      <c r="AE78" s="54" t="n">
        <f aca="false">AC78*50</f>
        <v>0</v>
      </c>
      <c r="AF78" s="54" t="n">
        <f aca="false">AC78*250</f>
        <v>0</v>
      </c>
      <c r="AG78" s="54" t="n">
        <f aca="false">AC78*1000</f>
        <v>0</v>
      </c>
      <c r="AH78" s="54" t="n">
        <f aca="false">AC78*5000</f>
        <v>0</v>
      </c>
    </row>
    <row r="79" customFormat="false" ht="15" hidden="false" customHeight="true" outlineLevel="0" collapsed="false">
      <c r="B79" s="102"/>
      <c r="C79" s="14"/>
      <c r="D79" s="103"/>
      <c r="E79" s="33"/>
      <c r="F79" s="104"/>
      <c r="G79" s="33"/>
      <c r="H79" s="104"/>
      <c r="I79" s="36"/>
      <c r="J79" s="32"/>
      <c r="K79" s="32"/>
      <c r="L79" s="32"/>
      <c r="M79" s="103"/>
      <c r="N79" s="105"/>
      <c r="O79" s="106"/>
      <c r="P79" s="103"/>
      <c r="Q79" s="33"/>
      <c r="R79" s="38"/>
      <c r="S79" s="108"/>
      <c r="T79" s="109"/>
      <c r="U79" s="103"/>
      <c r="V79" s="103"/>
      <c r="W79" s="103"/>
      <c r="X79" s="111"/>
      <c r="Y79" s="111"/>
      <c r="Z79" s="111"/>
      <c r="AA79" s="103"/>
      <c r="AB79" s="53"/>
      <c r="AC79" s="54"/>
      <c r="AD79" s="54"/>
      <c r="AE79" s="54"/>
      <c r="AF79" s="54"/>
      <c r="AG79" s="54"/>
      <c r="AH79" s="54"/>
    </row>
    <row r="80" customFormat="false" ht="15" hidden="false" customHeight="true" outlineLevel="0" collapsed="false">
      <c r="B80" s="102"/>
      <c r="C80" s="14"/>
      <c r="D80" s="103"/>
      <c r="E80" s="33"/>
      <c r="F80" s="104"/>
      <c r="G80" s="33"/>
      <c r="H80" s="104"/>
      <c r="I80" s="36" t="n">
        <f aca="false">I78/2</f>
        <v>0</v>
      </c>
      <c r="J80" s="32"/>
      <c r="K80" s="32"/>
      <c r="L80" s="32"/>
      <c r="M80" s="37"/>
      <c r="N80" s="105"/>
      <c r="O80" s="38" t="n">
        <f aca="false">O78/500</f>
        <v>0</v>
      </c>
      <c r="P80" s="103"/>
      <c r="Q80" s="33"/>
      <c r="R80" s="38"/>
      <c r="S80" s="108"/>
      <c r="T80" s="54" t="n">
        <f aca="false">(N78/15.4323584)*(S78/3.28083989501312)*0.1</f>
        <v>0</v>
      </c>
      <c r="U80" s="103"/>
      <c r="V80" s="103"/>
      <c r="W80" s="103"/>
      <c r="X80" s="111"/>
      <c r="Y80" s="111"/>
      <c r="Z80" s="111"/>
      <c r="AA80" s="103"/>
      <c r="AB80" s="53"/>
      <c r="AC80" s="54"/>
      <c r="AD80" s="54"/>
      <c r="AE80" s="54"/>
      <c r="AF80" s="54"/>
      <c r="AG80" s="54"/>
      <c r="AH80" s="54"/>
    </row>
    <row r="81" customFormat="false" ht="15" hidden="false" customHeight="true" outlineLevel="0" collapsed="false">
      <c r="B81" s="102" t="n">
        <v>26</v>
      </c>
      <c r="C81" s="14" t="s">
        <v>29</v>
      </c>
      <c r="D81" s="103"/>
      <c r="E81" s="33"/>
      <c r="F81" s="104" t="n">
        <f aca="false">E81/15432.3584</f>
        <v>0</v>
      </c>
      <c r="G81" s="33"/>
      <c r="H81" s="104" t="n">
        <f aca="false">G81*F81</f>
        <v>0</v>
      </c>
      <c r="I81" s="36" t="n">
        <f aca="false">IFERROR(15432.3584/G81,0)</f>
        <v>0</v>
      </c>
      <c r="J81" s="103"/>
      <c r="K81" s="32"/>
      <c r="L81" s="32"/>
      <c r="M81" s="103"/>
      <c r="N81" s="105"/>
      <c r="O81" s="106"/>
      <c r="P81" s="103"/>
      <c r="Q81" s="107"/>
      <c r="R81" s="38" t="n">
        <f aca="false">Q82/100</f>
        <v>0</v>
      </c>
      <c r="S81" s="108"/>
      <c r="T81" s="109" t="n">
        <f aca="false">(N81*S81)/1000</f>
        <v>0</v>
      </c>
      <c r="U81" s="103"/>
      <c r="V81" s="103"/>
      <c r="W81" s="103"/>
      <c r="X81" s="111"/>
      <c r="Y81" s="111"/>
      <c r="Z81" s="111"/>
      <c r="AA81" s="103"/>
      <c r="AB81" s="53"/>
      <c r="AC81" s="54" t="n">
        <f aca="false">R81+O83+H81+J82</f>
        <v>0</v>
      </c>
      <c r="AD81" s="54" t="n">
        <f aca="false">AC81*20</f>
        <v>0</v>
      </c>
      <c r="AE81" s="54" t="n">
        <f aca="false">AC81*50</f>
        <v>0</v>
      </c>
      <c r="AF81" s="54" t="n">
        <f aca="false">AC81*250</f>
        <v>0</v>
      </c>
      <c r="AG81" s="54" t="n">
        <f aca="false">AC81*1000</f>
        <v>0</v>
      </c>
      <c r="AH81" s="54" t="n">
        <f aca="false">AC81*5000</f>
        <v>0</v>
      </c>
    </row>
    <row r="82" customFormat="false" ht="15" hidden="false" customHeight="true" outlineLevel="0" collapsed="false">
      <c r="B82" s="102"/>
      <c r="C82" s="14"/>
      <c r="D82" s="103"/>
      <c r="E82" s="33"/>
      <c r="F82" s="104"/>
      <c r="G82" s="33"/>
      <c r="H82" s="104"/>
      <c r="I82" s="36"/>
      <c r="J82" s="32"/>
      <c r="K82" s="32"/>
      <c r="L82" s="32"/>
      <c r="M82" s="103"/>
      <c r="N82" s="105"/>
      <c r="O82" s="106"/>
      <c r="P82" s="103"/>
      <c r="Q82" s="33"/>
      <c r="R82" s="38"/>
      <c r="S82" s="108"/>
      <c r="T82" s="109"/>
      <c r="U82" s="103"/>
      <c r="V82" s="103"/>
      <c r="W82" s="103"/>
      <c r="X82" s="111"/>
      <c r="Y82" s="111"/>
      <c r="Z82" s="111"/>
      <c r="AA82" s="103"/>
      <c r="AB82" s="53"/>
      <c r="AC82" s="54"/>
      <c r="AD82" s="54"/>
      <c r="AE82" s="54"/>
      <c r="AF82" s="54"/>
      <c r="AG82" s="54"/>
      <c r="AH82" s="54"/>
    </row>
    <row r="83" customFormat="false" ht="15" hidden="false" customHeight="true" outlineLevel="0" collapsed="false">
      <c r="B83" s="102"/>
      <c r="C83" s="14"/>
      <c r="D83" s="103"/>
      <c r="E83" s="33"/>
      <c r="F83" s="104"/>
      <c r="G83" s="33"/>
      <c r="H83" s="104"/>
      <c r="I83" s="36" t="n">
        <f aca="false">I81/2</f>
        <v>0</v>
      </c>
      <c r="J83" s="32"/>
      <c r="K83" s="32"/>
      <c r="L83" s="32"/>
      <c r="M83" s="37"/>
      <c r="N83" s="105"/>
      <c r="O83" s="38" t="n">
        <f aca="false">O81/500</f>
        <v>0</v>
      </c>
      <c r="P83" s="103"/>
      <c r="Q83" s="33"/>
      <c r="R83" s="38"/>
      <c r="S83" s="108"/>
      <c r="T83" s="54" t="n">
        <f aca="false">(N81/15.4323584)*(S81/3.28083989501312)*0.1</f>
        <v>0</v>
      </c>
      <c r="U83" s="103"/>
      <c r="V83" s="103"/>
      <c r="W83" s="103"/>
      <c r="X83" s="111"/>
      <c r="Y83" s="111"/>
      <c r="Z83" s="111"/>
      <c r="AA83" s="103"/>
      <c r="AB83" s="53"/>
      <c r="AC83" s="54"/>
      <c r="AD83" s="54"/>
      <c r="AE83" s="54"/>
      <c r="AF83" s="54"/>
      <c r="AG83" s="54"/>
      <c r="AH83" s="54"/>
    </row>
    <row r="84" customFormat="false" ht="15" hidden="false" customHeight="true" outlineLevel="0" collapsed="false">
      <c r="B84" s="102" t="n">
        <v>27</v>
      </c>
      <c r="C84" s="14" t="s">
        <v>29</v>
      </c>
      <c r="D84" s="103"/>
      <c r="E84" s="33"/>
      <c r="F84" s="104" t="n">
        <f aca="false">E84/15432.3584</f>
        <v>0</v>
      </c>
      <c r="G84" s="33"/>
      <c r="H84" s="104" t="n">
        <f aca="false">G84*F84</f>
        <v>0</v>
      </c>
      <c r="I84" s="36" t="n">
        <f aca="false">IFERROR(15432.3584/G84,0)</f>
        <v>0</v>
      </c>
      <c r="J84" s="103"/>
      <c r="K84" s="32"/>
      <c r="L84" s="32"/>
      <c r="M84" s="103"/>
      <c r="N84" s="105"/>
      <c r="O84" s="106"/>
      <c r="P84" s="103"/>
      <c r="Q84" s="107"/>
      <c r="R84" s="38" t="n">
        <f aca="false">Q85/100</f>
        <v>0</v>
      </c>
      <c r="S84" s="108"/>
      <c r="T84" s="109" t="n">
        <f aca="false">(N84*S84)/1000</f>
        <v>0</v>
      </c>
      <c r="U84" s="103"/>
      <c r="V84" s="103"/>
      <c r="W84" s="103"/>
      <c r="X84" s="111"/>
      <c r="Y84" s="111"/>
      <c r="Z84" s="111"/>
      <c r="AA84" s="103"/>
      <c r="AB84" s="53"/>
      <c r="AC84" s="54" t="n">
        <f aca="false">R84+O86+H84+J85</f>
        <v>0</v>
      </c>
      <c r="AD84" s="54" t="n">
        <f aca="false">AC84*20</f>
        <v>0</v>
      </c>
      <c r="AE84" s="54" t="n">
        <f aca="false">AC84*50</f>
        <v>0</v>
      </c>
      <c r="AF84" s="54" t="n">
        <f aca="false">AC84*250</f>
        <v>0</v>
      </c>
      <c r="AG84" s="54" t="n">
        <f aca="false">AC84*1000</f>
        <v>0</v>
      </c>
      <c r="AH84" s="54" t="n">
        <f aca="false">AC84*5000</f>
        <v>0</v>
      </c>
    </row>
    <row r="85" customFormat="false" ht="15" hidden="false" customHeight="true" outlineLevel="0" collapsed="false">
      <c r="B85" s="102"/>
      <c r="C85" s="14"/>
      <c r="D85" s="103"/>
      <c r="E85" s="33"/>
      <c r="F85" s="104"/>
      <c r="G85" s="33"/>
      <c r="H85" s="104"/>
      <c r="I85" s="36"/>
      <c r="J85" s="32"/>
      <c r="K85" s="32"/>
      <c r="L85" s="32"/>
      <c r="M85" s="103"/>
      <c r="N85" s="105"/>
      <c r="O85" s="106"/>
      <c r="P85" s="103"/>
      <c r="Q85" s="33"/>
      <c r="R85" s="38"/>
      <c r="S85" s="108"/>
      <c r="T85" s="109"/>
      <c r="U85" s="103"/>
      <c r="V85" s="103"/>
      <c r="W85" s="103"/>
      <c r="X85" s="111"/>
      <c r="Y85" s="111"/>
      <c r="Z85" s="111"/>
      <c r="AA85" s="103"/>
      <c r="AB85" s="53"/>
      <c r="AC85" s="54"/>
      <c r="AD85" s="54"/>
      <c r="AE85" s="54"/>
      <c r="AF85" s="54"/>
      <c r="AG85" s="54"/>
      <c r="AH85" s="54"/>
    </row>
    <row r="86" customFormat="false" ht="15" hidden="false" customHeight="true" outlineLevel="0" collapsed="false">
      <c r="B86" s="102"/>
      <c r="C86" s="14"/>
      <c r="D86" s="103"/>
      <c r="E86" s="33"/>
      <c r="F86" s="104"/>
      <c r="G86" s="33"/>
      <c r="H86" s="104"/>
      <c r="I86" s="36" t="n">
        <f aca="false">I84/2</f>
        <v>0</v>
      </c>
      <c r="J86" s="32"/>
      <c r="K86" s="32"/>
      <c r="L86" s="32"/>
      <c r="M86" s="37"/>
      <c r="N86" s="105"/>
      <c r="O86" s="38" t="n">
        <f aca="false">O84/500</f>
        <v>0</v>
      </c>
      <c r="P86" s="103"/>
      <c r="Q86" s="33"/>
      <c r="R86" s="38"/>
      <c r="S86" s="108"/>
      <c r="T86" s="54" t="n">
        <f aca="false">(N84/15.4323584)*(S84/3.28083989501312)*0.1</f>
        <v>0</v>
      </c>
      <c r="U86" s="103"/>
      <c r="V86" s="103"/>
      <c r="W86" s="103"/>
      <c r="X86" s="111"/>
      <c r="Y86" s="111"/>
      <c r="Z86" s="111"/>
      <c r="AA86" s="103"/>
      <c r="AB86" s="53"/>
      <c r="AC86" s="54"/>
      <c r="AD86" s="54"/>
      <c r="AE86" s="54"/>
      <c r="AF86" s="54"/>
      <c r="AG86" s="54"/>
      <c r="AH86" s="54"/>
    </row>
    <row r="87" customFormat="false" ht="15" hidden="false" customHeight="true" outlineLevel="0" collapsed="false">
      <c r="B87" s="102" t="n">
        <v>28</v>
      </c>
      <c r="C87" s="14" t="s">
        <v>29</v>
      </c>
      <c r="D87" s="103"/>
      <c r="E87" s="33"/>
      <c r="F87" s="104" t="n">
        <f aca="false">E87/15432.3584</f>
        <v>0</v>
      </c>
      <c r="G87" s="33"/>
      <c r="H87" s="104" t="n">
        <f aca="false">G87*F87</f>
        <v>0</v>
      </c>
      <c r="I87" s="36" t="n">
        <f aca="false">IFERROR(15432.3584/G87,0)</f>
        <v>0</v>
      </c>
      <c r="J87" s="103"/>
      <c r="K87" s="32"/>
      <c r="L87" s="32"/>
      <c r="M87" s="103"/>
      <c r="N87" s="105"/>
      <c r="O87" s="106"/>
      <c r="P87" s="103"/>
      <c r="Q87" s="107"/>
      <c r="R87" s="38" t="n">
        <f aca="false">Q88/100</f>
        <v>0</v>
      </c>
      <c r="S87" s="108"/>
      <c r="T87" s="109" t="n">
        <f aca="false">(N87*S87)/1000</f>
        <v>0</v>
      </c>
      <c r="U87" s="103"/>
      <c r="V87" s="103"/>
      <c r="W87" s="103"/>
      <c r="X87" s="111"/>
      <c r="Y87" s="111"/>
      <c r="Z87" s="111"/>
      <c r="AA87" s="103"/>
      <c r="AB87" s="53"/>
      <c r="AC87" s="54" t="n">
        <f aca="false">R87+O89+H87+J88</f>
        <v>0</v>
      </c>
      <c r="AD87" s="54" t="n">
        <f aca="false">AC87*20</f>
        <v>0</v>
      </c>
      <c r="AE87" s="54" t="n">
        <f aca="false">AC87*50</f>
        <v>0</v>
      </c>
      <c r="AF87" s="54" t="n">
        <f aca="false">AC87*250</f>
        <v>0</v>
      </c>
      <c r="AG87" s="54" t="n">
        <f aca="false">AC87*1000</f>
        <v>0</v>
      </c>
      <c r="AH87" s="54" t="n">
        <f aca="false">AC87*5000</f>
        <v>0</v>
      </c>
    </row>
    <row r="88" customFormat="false" ht="15" hidden="false" customHeight="true" outlineLevel="0" collapsed="false">
      <c r="B88" s="102"/>
      <c r="C88" s="14"/>
      <c r="D88" s="103"/>
      <c r="E88" s="33"/>
      <c r="F88" s="104"/>
      <c r="G88" s="33"/>
      <c r="H88" s="104"/>
      <c r="I88" s="36"/>
      <c r="J88" s="32"/>
      <c r="K88" s="32"/>
      <c r="L88" s="32"/>
      <c r="M88" s="103"/>
      <c r="N88" s="105"/>
      <c r="O88" s="106"/>
      <c r="P88" s="103"/>
      <c r="Q88" s="33"/>
      <c r="R88" s="38"/>
      <c r="S88" s="108"/>
      <c r="T88" s="109"/>
      <c r="U88" s="103"/>
      <c r="V88" s="103"/>
      <c r="W88" s="103"/>
      <c r="X88" s="111"/>
      <c r="Y88" s="111"/>
      <c r="Z88" s="111"/>
      <c r="AA88" s="103"/>
      <c r="AB88" s="53"/>
      <c r="AC88" s="54"/>
      <c r="AD88" s="54"/>
      <c r="AE88" s="54"/>
      <c r="AF88" s="54"/>
      <c r="AG88" s="54"/>
      <c r="AH88" s="54"/>
    </row>
    <row r="89" customFormat="false" ht="15" hidden="false" customHeight="true" outlineLevel="0" collapsed="false">
      <c r="B89" s="102"/>
      <c r="C89" s="14"/>
      <c r="D89" s="103"/>
      <c r="E89" s="33"/>
      <c r="F89" s="104"/>
      <c r="G89" s="33"/>
      <c r="H89" s="104"/>
      <c r="I89" s="36" t="n">
        <f aca="false">I87/2</f>
        <v>0</v>
      </c>
      <c r="J89" s="32"/>
      <c r="K89" s="32"/>
      <c r="L89" s="32"/>
      <c r="M89" s="37"/>
      <c r="N89" s="105"/>
      <c r="O89" s="38" t="n">
        <f aca="false">O87/500</f>
        <v>0</v>
      </c>
      <c r="P89" s="103"/>
      <c r="Q89" s="33"/>
      <c r="R89" s="38"/>
      <c r="S89" s="108"/>
      <c r="T89" s="54" t="n">
        <f aca="false">(N87/15.4323584)*(S87/3.28083989501312)*0.1</f>
        <v>0</v>
      </c>
      <c r="U89" s="103"/>
      <c r="V89" s="103"/>
      <c r="W89" s="103"/>
      <c r="X89" s="111"/>
      <c r="Y89" s="111"/>
      <c r="Z89" s="111"/>
      <c r="AA89" s="103"/>
      <c r="AB89" s="53"/>
      <c r="AC89" s="54"/>
      <c r="AD89" s="54"/>
      <c r="AE89" s="54"/>
      <c r="AF89" s="54"/>
      <c r="AG89" s="54"/>
      <c r="AH89" s="54"/>
    </row>
    <row r="90" customFormat="false" ht="15" hidden="false" customHeight="true" outlineLevel="0" collapsed="false">
      <c r="B90" s="102" t="n">
        <v>29</v>
      </c>
      <c r="C90" s="14" t="s">
        <v>29</v>
      </c>
      <c r="D90" s="103"/>
      <c r="E90" s="33"/>
      <c r="F90" s="104" t="n">
        <f aca="false">E90/15432.3584</f>
        <v>0</v>
      </c>
      <c r="G90" s="33"/>
      <c r="H90" s="104" t="n">
        <f aca="false">G90*F90</f>
        <v>0</v>
      </c>
      <c r="I90" s="36" t="n">
        <f aca="false">IFERROR(15432.3584/G90,0)</f>
        <v>0</v>
      </c>
      <c r="J90" s="103"/>
      <c r="K90" s="32"/>
      <c r="L90" s="32"/>
      <c r="M90" s="103"/>
      <c r="N90" s="105"/>
      <c r="O90" s="106"/>
      <c r="P90" s="103"/>
      <c r="Q90" s="107"/>
      <c r="R90" s="38" t="n">
        <f aca="false">Q91/100</f>
        <v>0</v>
      </c>
      <c r="S90" s="108"/>
      <c r="T90" s="109" t="n">
        <f aca="false">(N90*S90)/1000</f>
        <v>0</v>
      </c>
      <c r="U90" s="103"/>
      <c r="V90" s="103"/>
      <c r="W90" s="103"/>
      <c r="X90" s="111"/>
      <c r="Y90" s="111"/>
      <c r="Z90" s="111"/>
      <c r="AA90" s="103"/>
      <c r="AB90" s="53"/>
      <c r="AC90" s="54" t="n">
        <f aca="false">R90+O92+H90+J91</f>
        <v>0</v>
      </c>
      <c r="AD90" s="54" t="n">
        <f aca="false">AC90*20</f>
        <v>0</v>
      </c>
      <c r="AE90" s="54" t="n">
        <f aca="false">AC90*50</f>
        <v>0</v>
      </c>
      <c r="AF90" s="54" t="n">
        <f aca="false">AC90*250</f>
        <v>0</v>
      </c>
      <c r="AG90" s="54" t="n">
        <f aca="false">AC90*1000</f>
        <v>0</v>
      </c>
      <c r="AH90" s="54" t="n">
        <f aca="false">AC90*5000</f>
        <v>0</v>
      </c>
    </row>
    <row r="91" customFormat="false" ht="15" hidden="false" customHeight="true" outlineLevel="0" collapsed="false">
      <c r="B91" s="102"/>
      <c r="C91" s="14"/>
      <c r="D91" s="103"/>
      <c r="E91" s="33"/>
      <c r="F91" s="104"/>
      <c r="G91" s="33"/>
      <c r="H91" s="104"/>
      <c r="I91" s="36"/>
      <c r="J91" s="32"/>
      <c r="K91" s="32"/>
      <c r="L91" s="32"/>
      <c r="M91" s="103"/>
      <c r="N91" s="105"/>
      <c r="O91" s="106"/>
      <c r="P91" s="103"/>
      <c r="Q91" s="33"/>
      <c r="R91" s="38"/>
      <c r="S91" s="108"/>
      <c r="T91" s="109"/>
      <c r="U91" s="103"/>
      <c r="V91" s="103"/>
      <c r="W91" s="103"/>
      <c r="X91" s="111"/>
      <c r="Y91" s="111"/>
      <c r="Z91" s="111"/>
      <c r="AA91" s="103"/>
      <c r="AB91" s="53"/>
      <c r="AC91" s="54"/>
      <c r="AD91" s="54"/>
      <c r="AE91" s="54"/>
      <c r="AF91" s="54"/>
      <c r="AG91" s="54"/>
      <c r="AH91" s="54"/>
    </row>
    <row r="92" customFormat="false" ht="15" hidden="false" customHeight="true" outlineLevel="0" collapsed="false">
      <c r="B92" s="102"/>
      <c r="C92" s="14"/>
      <c r="D92" s="103"/>
      <c r="E92" s="33"/>
      <c r="F92" s="104"/>
      <c r="G92" s="33"/>
      <c r="H92" s="104"/>
      <c r="I92" s="36" t="n">
        <f aca="false">I90/2</f>
        <v>0</v>
      </c>
      <c r="J92" s="32"/>
      <c r="K92" s="32"/>
      <c r="L92" s="32"/>
      <c r="M92" s="37"/>
      <c r="N92" s="105"/>
      <c r="O92" s="38" t="n">
        <f aca="false">O90/500</f>
        <v>0</v>
      </c>
      <c r="P92" s="103"/>
      <c r="Q92" s="33"/>
      <c r="R92" s="38"/>
      <c r="S92" s="108"/>
      <c r="T92" s="54" t="n">
        <f aca="false">(N90/15.4323584)*(S90/3.28083989501312)*0.1</f>
        <v>0</v>
      </c>
      <c r="U92" s="103"/>
      <c r="V92" s="103"/>
      <c r="W92" s="103"/>
      <c r="X92" s="111"/>
      <c r="Y92" s="111"/>
      <c r="Z92" s="111"/>
      <c r="AA92" s="103"/>
      <c r="AB92" s="53"/>
      <c r="AC92" s="54"/>
      <c r="AD92" s="54"/>
      <c r="AE92" s="54"/>
      <c r="AF92" s="54"/>
      <c r="AG92" s="54"/>
      <c r="AH92" s="54"/>
    </row>
    <row r="93" customFormat="false" ht="15" hidden="false" customHeight="true" outlineLevel="0" collapsed="false">
      <c r="B93" s="102" t="n">
        <v>30</v>
      </c>
      <c r="C93" s="14" t="s">
        <v>29</v>
      </c>
      <c r="D93" s="103"/>
      <c r="E93" s="33"/>
      <c r="F93" s="104" t="n">
        <f aca="false">E93/15432.3584</f>
        <v>0</v>
      </c>
      <c r="G93" s="33"/>
      <c r="H93" s="104" t="n">
        <f aca="false">G93*F93</f>
        <v>0</v>
      </c>
      <c r="I93" s="36" t="n">
        <f aca="false">IFERROR(15432.3584/G93,0)</f>
        <v>0</v>
      </c>
      <c r="J93" s="103"/>
      <c r="K93" s="32"/>
      <c r="L93" s="32"/>
      <c r="M93" s="103"/>
      <c r="N93" s="105"/>
      <c r="O93" s="106"/>
      <c r="P93" s="103"/>
      <c r="Q93" s="107"/>
      <c r="R93" s="38" t="n">
        <f aca="false">Q94/100</f>
        <v>0</v>
      </c>
      <c r="S93" s="108"/>
      <c r="T93" s="109" t="n">
        <f aca="false">(N93*S93)/1000</f>
        <v>0</v>
      </c>
      <c r="U93" s="103"/>
      <c r="V93" s="103"/>
      <c r="W93" s="103"/>
      <c r="X93" s="111"/>
      <c r="Y93" s="111"/>
      <c r="Z93" s="111"/>
      <c r="AA93" s="103"/>
      <c r="AB93" s="53"/>
      <c r="AC93" s="54" t="n">
        <f aca="false">R93+O95+H93+J94</f>
        <v>0</v>
      </c>
      <c r="AD93" s="54" t="n">
        <f aca="false">AC93*20</f>
        <v>0</v>
      </c>
      <c r="AE93" s="54" t="n">
        <f aca="false">AC93*50</f>
        <v>0</v>
      </c>
      <c r="AF93" s="54" t="n">
        <f aca="false">AC93*250</f>
        <v>0</v>
      </c>
      <c r="AG93" s="54" t="n">
        <f aca="false">AC93*1000</f>
        <v>0</v>
      </c>
      <c r="AH93" s="54" t="n">
        <f aca="false">AC93*5000</f>
        <v>0</v>
      </c>
    </row>
    <row r="94" customFormat="false" ht="15" hidden="false" customHeight="true" outlineLevel="0" collapsed="false">
      <c r="B94" s="102"/>
      <c r="C94" s="14"/>
      <c r="D94" s="103"/>
      <c r="E94" s="33"/>
      <c r="F94" s="104"/>
      <c r="G94" s="33"/>
      <c r="H94" s="104"/>
      <c r="I94" s="36"/>
      <c r="J94" s="32"/>
      <c r="K94" s="32"/>
      <c r="L94" s="32"/>
      <c r="M94" s="103"/>
      <c r="N94" s="105"/>
      <c r="O94" s="106"/>
      <c r="P94" s="103"/>
      <c r="Q94" s="33"/>
      <c r="R94" s="38"/>
      <c r="S94" s="108"/>
      <c r="T94" s="109"/>
      <c r="U94" s="103"/>
      <c r="V94" s="103"/>
      <c r="W94" s="103"/>
      <c r="X94" s="111"/>
      <c r="Y94" s="111"/>
      <c r="Z94" s="111"/>
      <c r="AA94" s="103"/>
      <c r="AB94" s="53"/>
      <c r="AC94" s="54"/>
      <c r="AD94" s="54"/>
      <c r="AE94" s="54"/>
      <c r="AF94" s="54"/>
      <c r="AG94" s="54"/>
      <c r="AH94" s="54"/>
    </row>
    <row r="95" customFormat="false" ht="15" hidden="false" customHeight="true" outlineLevel="0" collapsed="false">
      <c r="B95" s="102"/>
      <c r="C95" s="14"/>
      <c r="D95" s="103"/>
      <c r="E95" s="33"/>
      <c r="F95" s="104"/>
      <c r="G95" s="33"/>
      <c r="H95" s="104"/>
      <c r="I95" s="36" t="n">
        <f aca="false">I93/2</f>
        <v>0</v>
      </c>
      <c r="J95" s="32"/>
      <c r="K95" s="32"/>
      <c r="L95" s="32"/>
      <c r="M95" s="37"/>
      <c r="N95" s="105"/>
      <c r="O95" s="38" t="n">
        <f aca="false">O93/500</f>
        <v>0</v>
      </c>
      <c r="P95" s="103"/>
      <c r="Q95" s="33"/>
      <c r="R95" s="38"/>
      <c r="S95" s="108"/>
      <c r="T95" s="54" t="n">
        <f aca="false">(N93/15.4323584)*(S93/3.28083989501312)*0.1</f>
        <v>0</v>
      </c>
      <c r="U95" s="103"/>
      <c r="V95" s="103"/>
      <c r="W95" s="103"/>
      <c r="X95" s="111"/>
      <c r="Y95" s="111"/>
      <c r="Z95" s="111"/>
      <c r="AA95" s="103"/>
      <c r="AB95" s="53"/>
      <c r="AC95" s="54"/>
      <c r="AD95" s="54"/>
      <c r="AE95" s="54"/>
      <c r="AF95" s="54"/>
      <c r="AG95" s="54"/>
      <c r="AH95" s="54"/>
    </row>
    <row r="96" customFormat="false" ht="15" hidden="false" customHeight="true" outlineLevel="0" collapsed="false">
      <c r="B96" s="102" t="n">
        <v>31</v>
      </c>
      <c r="C96" s="14" t="s">
        <v>29</v>
      </c>
      <c r="D96" s="103"/>
      <c r="E96" s="33"/>
      <c r="F96" s="104" t="n">
        <f aca="false">E96/15432.3584</f>
        <v>0</v>
      </c>
      <c r="G96" s="33"/>
      <c r="H96" s="104" t="n">
        <f aca="false">G96*F96</f>
        <v>0</v>
      </c>
      <c r="I96" s="36" t="n">
        <f aca="false">IFERROR(15432.3584/G96,0)</f>
        <v>0</v>
      </c>
      <c r="J96" s="103"/>
      <c r="K96" s="32"/>
      <c r="L96" s="32"/>
      <c r="M96" s="103"/>
      <c r="N96" s="105"/>
      <c r="O96" s="106"/>
      <c r="P96" s="103"/>
      <c r="Q96" s="107"/>
      <c r="R96" s="38" t="n">
        <f aca="false">Q97/100</f>
        <v>0</v>
      </c>
      <c r="S96" s="108"/>
      <c r="T96" s="109" t="n">
        <f aca="false">(N96*S96)/1000</f>
        <v>0</v>
      </c>
      <c r="U96" s="103"/>
      <c r="V96" s="103"/>
      <c r="W96" s="103"/>
      <c r="X96" s="111"/>
      <c r="Y96" s="111"/>
      <c r="Z96" s="111"/>
      <c r="AA96" s="103"/>
      <c r="AB96" s="53"/>
      <c r="AC96" s="54" t="n">
        <f aca="false">R96+O98+H96+J97</f>
        <v>0</v>
      </c>
      <c r="AD96" s="54" t="n">
        <f aca="false">AC96*20</f>
        <v>0</v>
      </c>
      <c r="AE96" s="54" t="n">
        <f aca="false">AC96*50</f>
        <v>0</v>
      </c>
      <c r="AF96" s="54" t="n">
        <f aca="false">AC96*250</f>
        <v>0</v>
      </c>
      <c r="AG96" s="54" t="n">
        <f aca="false">AC96*1000</f>
        <v>0</v>
      </c>
      <c r="AH96" s="54" t="n">
        <f aca="false">AC96*5000</f>
        <v>0</v>
      </c>
    </row>
    <row r="97" customFormat="false" ht="15" hidden="false" customHeight="true" outlineLevel="0" collapsed="false">
      <c r="B97" s="102"/>
      <c r="C97" s="14"/>
      <c r="D97" s="103"/>
      <c r="E97" s="33"/>
      <c r="F97" s="104"/>
      <c r="G97" s="33"/>
      <c r="H97" s="104"/>
      <c r="I97" s="36"/>
      <c r="J97" s="32"/>
      <c r="K97" s="32"/>
      <c r="L97" s="32"/>
      <c r="M97" s="103"/>
      <c r="N97" s="105"/>
      <c r="O97" s="106"/>
      <c r="P97" s="103"/>
      <c r="Q97" s="33"/>
      <c r="R97" s="38"/>
      <c r="S97" s="108"/>
      <c r="T97" s="109"/>
      <c r="U97" s="103"/>
      <c r="V97" s="103"/>
      <c r="W97" s="103"/>
      <c r="X97" s="111"/>
      <c r="Y97" s="111"/>
      <c r="Z97" s="111"/>
      <c r="AA97" s="103"/>
      <c r="AB97" s="53"/>
      <c r="AC97" s="54"/>
      <c r="AD97" s="54"/>
      <c r="AE97" s="54"/>
      <c r="AF97" s="54"/>
      <c r="AG97" s="54"/>
      <c r="AH97" s="54"/>
    </row>
    <row r="98" customFormat="false" ht="15" hidden="false" customHeight="true" outlineLevel="0" collapsed="false">
      <c r="B98" s="102"/>
      <c r="C98" s="14"/>
      <c r="D98" s="103"/>
      <c r="E98" s="33"/>
      <c r="F98" s="104"/>
      <c r="G98" s="33"/>
      <c r="H98" s="104"/>
      <c r="I98" s="36" t="n">
        <f aca="false">I96/2</f>
        <v>0</v>
      </c>
      <c r="J98" s="32"/>
      <c r="K98" s="32"/>
      <c r="L98" s="32"/>
      <c r="M98" s="37"/>
      <c r="N98" s="105"/>
      <c r="O98" s="38" t="n">
        <f aca="false">O96/500</f>
        <v>0</v>
      </c>
      <c r="P98" s="103"/>
      <c r="Q98" s="33"/>
      <c r="R98" s="38"/>
      <c r="S98" s="108"/>
      <c r="T98" s="54" t="n">
        <f aca="false">(N96/15.4323584)*(S96/3.28083989501312)*0.1</f>
        <v>0</v>
      </c>
      <c r="U98" s="103"/>
      <c r="V98" s="103"/>
      <c r="W98" s="103"/>
      <c r="X98" s="111"/>
      <c r="Y98" s="111"/>
      <c r="Z98" s="111"/>
      <c r="AA98" s="103"/>
      <c r="AB98" s="53"/>
      <c r="AC98" s="54"/>
      <c r="AD98" s="54"/>
      <c r="AE98" s="54"/>
      <c r="AF98" s="54"/>
      <c r="AG98" s="54"/>
      <c r="AH98" s="54"/>
    </row>
    <row r="99" customFormat="false" ht="15" hidden="false" customHeight="true" outlineLevel="0" collapsed="false">
      <c r="B99" s="102" t="n">
        <v>32</v>
      </c>
      <c r="C99" s="14" t="s">
        <v>29</v>
      </c>
      <c r="D99" s="103"/>
      <c r="E99" s="33"/>
      <c r="F99" s="104" t="n">
        <f aca="false">E99/15432.3584</f>
        <v>0</v>
      </c>
      <c r="G99" s="33"/>
      <c r="H99" s="104" t="n">
        <f aca="false">G99*F99</f>
        <v>0</v>
      </c>
      <c r="I99" s="36" t="n">
        <f aca="false">IFERROR(15432.3584/G99,0)</f>
        <v>0</v>
      </c>
      <c r="J99" s="103"/>
      <c r="K99" s="32"/>
      <c r="L99" s="32"/>
      <c r="M99" s="103"/>
      <c r="N99" s="105"/>
      <c r="O99" s="106"/>
      <c r="P99" s="103"/>
      <c r="Q99" s="107"/>
      <c r="R99" s="38" t="n">
        <f aca="false">Q100/100</f>
        <v>0</v>
      </c>
      <c r="S99" s="108"/>
      <c r="T99" s="109" t="n">
        <f aca="false">(N99*S99)/1000</f>
        <v>0</v>
      </c>
      <c r="U99" s="103"/>
      <c r="V99" s="103"/>
      <c r="W99" s="103"/>
      <c r="X99" s="111"/>
      <c r="Y99" s="111"/>
      <c r="Z99" s="111"/>
      <c r="AA99" s="103"/>
      <c r="AB99" s="53"/>
      <c r="AC99" s="54" t="n">
        <f aca="false">R99+O101+H99+J100</f>
        <v>0</v>
      </c>
      <c r="AD99" s="54" t="n">
        <f aca="false">AC99*20</f>
        <v>0</v>
      </c>
      <c r="AE99" s="54" t="n">
        <f aca="false">AC99*50</f>
        <v>0</v>
      </c>
      <c r="AF99" s="54" t="n">
        <f aca="false">AC99*250</f>
        <v>0</v>
      </c>
      <c r="AG99" s="54" t="n">
        <f aca="false">AC99*1000</f>
        <v>0</v>
      </c>
      <c r="AH99" s="54" t="n">
        <f aca="false">AC99*5000</f>
        <v>0</v>
      </c>
    </row>
    <row r="100" customFormat="false" ht="15" hidden="false" customHeight="true" outlineLevel="0" collapsed="false">
      <c r="B100" s="102"/>
      <c r="C100" s="14"/>
      <c r="D100" s="103"/>
      <c r="E100" s="33"/>
      <c r="F100" s="104"/>
      <c r="G100" s="33"/>
      <c r="H100" s="104"/>
      <c r="I100" s="36"/>
      <c r="J100" s="32"/>
      <c r="K100" s="32"/>
      <c r="L100" s="32"/>
      <c r="M100" s="103"/>
      <c r="N100" s="105"/>
      <c r="O100" s="106"/>
      <c r="P100" s="103"/>
      <c r="Q100" s="33"/>
      <c r="R100" s="38"/>
      <c r="S100" s="108"/>
      <c r="T100" s="109"/>
      <c r="U100" s="103"/>
      <c r="V100" s="103"/>
      <c r="W100" s="103"/>
      <c r="X100" s="111"/>
      <c r="Y100" s="111"/>
      <c r="Z100" s="111"/>
      <c r="AA100" s="103"/>
      <c r="AB100" s="53"/>
      <c r="AC100" s="54"/>
      <c r="AD100" s="54"/>
      <c r="AE100" s="54"/>
      <c r="AF100" s="54"/>
      <c r="AG100" s="54"/>
      <c r="AH100" s="54"/>
    </row>
    <row r="101" customFormat="false" ht="15" hidden="false" customHeight="true" outlineLevel="0" collapsed="false">
      <c r="B101" s="102"/>
      <c r="C101" s="14"/>
      <c r="D101" s="103"/>
      <c r="E101" s="33"/>
      <c r="F101" s="104"/>
      <c r="G101" s="33"/>
      <c r="H101" s="104"/>
      <c r="I101" s="36" t="n">
        <f aca="false">I99/2</f>
        <v>0</v>
      </c>
      <c r="J101" s="32"/>
      <c r="K101" s="32"/>
      <c r="L101" s="32"/>
      <c r="M101" s="37"/>
      <c r="N101" s="105"/>
      <c r="O101" s="38" t="n">
        <f aca="false">O99/500</f>
        <v>0</v>
      </c>
      <c r="P101" s="103"/>
      <c r="Q101" s="33"/>
      <c r="R101" s="38"/>
      <c r="S101" s="108"/>
      <c r="T101" s="54" t="n">
        <f aca="false">(N99/15.4323584)*(S99/3.28083989501312)*0.1</f>
        <v>0</v>
      </c>
      <c r="U101" s="103"/>
      <c r="V101" s="103"/>
      <c r="W101" s="103"/>
      <c r="X101" s="111"/>
      <c r="Y101" s="111"/>
      <c r="Z101" s="111"/>
      <c r="AA101" s="103"/>
      <c r="AB101" s="53"/>
      <c r="AC101" s="54"/>
      <c r="AD101" s="54"/>
      <c r="AE101" s="54"/>
      <c r="AF101" s="54"/>
      <c r="AG101" s="54"/>
      <c r="AH101" s="54"/>
    </row>
    <row r="102" customFormat="false" ht="15" hidden="false" customHeight="true" outlineLevel="0" collapsed="false">
      <c r="B102" s="102" t="n">
        <v>33</v>
      </c>
      <c r="C102" s="14" t="s">
        <v>29</v>
      </c>
      <c r="D102" s="103"/>
      <c r="E102" s="33"/>
      <c r="F102" s="104" t="n">
        <f aca="false">E102/15432.3584</f>
        <v>0</v>
      </c>
      <c r="G102" s="33"/>
      <c r="H102" s="104" t="n">
        <f aca="false">G102*F102</f>
        <v>0</v>
      </c>
      <c r="I102" s="36" t="n">
        <f aca="false">IFERROR(15432.3584/G102,0)</f>
        <v>0</v>
      </c>
      <c r="J102" s="103"/>
      <c r="K102" s="32"/>
      <c r="L102" s="32"/>
      <c r="M102" s="103"/>
      <c r="N102" s="105"/>
      <c r="O102" s="106"/>
      <c r="P102" s="103"/>
      <c r="Q102" s="107"/>
      <c r="R102" s="38" t="n">
        <f aca="false">Q103/100</f>
        <v>0</v>
      </c>
      <c r="S102" s="108"/>
      <c r="T102" s="109" t="n">
        <f aca="false">(N102*S102)/1000</f>
        <v>0</v>
      </c>
      <c r="U102" s="103"/>
      <c r="V102" s="103"/>
      <c r="W102" s="103"/>
      <c r="X102" s="111"/>
      <c r="Y102" s="111"/>
      <c r="Z102" s="111"/>
      <c r="AA102" s="103"/>
      <c r="AB102" s="53"/>
      <c r="AC102" s="54" t="n">
        <f aca="false">R102+O104+H102+J103</f>
        <v>0</v>
      </c>
      <c r="AD102" s="54" t="n">
        <f aca="false">AC102*20</f>
        <v>0</v>
      </c>
      <c r="AE102" s="54" t="n">
        <f aca="false">AC102*50</f>
        <v>0</v>
      </c>
      <c r="AF102" s="54" t="n">
        <f aca="false">AC102*250</f>
        <v>0</v>
      </c>
      <c r="AG102" s="54" t="n">
        <f aca="false">AC102*1000</f>
        <v>0</v>
      </c>
      <c r="AH102" s="54" t="n">
        <f aca="false">AC102*5000</f>
        <v>0</v>
      </c>
    </row>
    <row r="103" customFormat="false" ht="15" hidden="false" customHeight="true" outlineLevel="0" collapsed="false">
      <c r="B103" s="102"/>
      <c r="C103" s="14"/>
      <c r="D103" s="103"/>
      <c r="E103" s="33"/>
      <c r="F103" s="104"/>
      <c r="G103" s="33"/>
      <c r="H103" s="104"/>
      <c r="I103" s="36"/>
      <c r="J103" s="32"/>
      <c r="K103" s="32"/>
      <c r="L103" s="32"/>
      <c r="M103" s="103"/>
      <c r="N103" s="105"/>
      <c r="O103" s="106"/>
      <c r="P103" s="103"/>
      <c r="Q103" s="33"/>
      <c r="R103" s="38"/>
      <c r="S103" s="108"/>
      <c r="T103" s="109"/>
      <c r="U103" s="103"/>
      <c r="V103" s="103"/>
      <c r="W103" s="103"/>
      <c r="X103" s="111"/>
      <c r="Y103" s="111"/>
      <c r="Z103" s="111"/>
      <c r="AA103" s="103"/>
      <c r="AB103" s="53"/>
      <c r="AC103" s="54"/>
      <c r="AD103" s="54"/>
      <c r="AE103" s="54"/>
      <c r="AF103" s="54"/>
      <c r="AG103" s="54"/>
      <c r="AH103" s="54"/>
    </row>
    <row r="104" customFormat="false" ht="15" hidden="false" customHeight="true" outlineLevel="0" collapsed="false">
      <c r="B104" s="102"/>
      <c r="C104" s="14"/>
      <c r="D104" s="103"/>
      <c r="E104" s="33"/>
      <c r="F104" s="104"/>
      <c r="G104" s="33"/>
      <c r="H104" s="104"/>
      <c r="I104" s="36" t="n">
        <f aca="false">I102/2</f>
        <v>0</v>
      </c>
      <c r="J104" s="32"/>
      <c r="K104" s="32"/>
      <c r="L104" s="32"/>
      <c r="M104" s="37"/>
      <c r="N104" s="105"/>
      <c r="O104" s="38" t="n">
        <f aca="false">O102/500</f>
        <v>0</v>
      </c>
      <c r="P104" s="103"/>
      <c r="Q104" s="33"/>
      <c r="R104" s="38"/>
      <c r="S104" s="108"/>
      <c r="T104" s="54" t="n">
        <f aca="false">(N102/15.4323584)*(S102/3.28083989501312)*0.1</f>
        <v>0</v>
      </c>
      <c r="U104" s="103"/>
      <c r="V104" s="103"/>
      <c r="W104" s="103"/>
      <c r="X104" s="111"/>
      <c r="Y104" s="111"/>
      <c r="Z104" s="111"/>
      <c r="AA104" s="103"/>
      <c r="AB104" s="53"/>
      <c r="AC104" s="54"/>
      <c r="AD104" s="54"/>
      <c r="AE104" s="54"/>
      <c r="AF104" s="54"/>
      <c r="AG104" s="54"/>
      <c r="AH104" s="54"/>
    </row>
    <row r="105" customFormat="false" ht="15" hidden="false" customHeight="true" outlineLevel="0" collapsed="false">
      <c r="B105" s="102" t="n">
        <v>34</v>
      </c>
      <c r="C105" s="14" t="s">
        <v>29</v>
      </c>
      <c r="D105" s="103"/>
      <c r="E105" s="33"/>
      <c r="F105" s="104" t="n">
        <f aca="false">E105/15432.3584</f>
        <v>0</v>
      </c>
      <c r="G105" s="33"/>
      <c r="H105" s="104" t="n">
        <f aca="false">G105*F105</f>
        <v>0</v>
      </c>
      <c r="I105" s="36" t="n">
        <f aca="false">IFERROR(15432.3584/G105,0)</f>
        <v>0</v>
      </c>
      <c r="J105" s="103"/>
      <c r="K105" s="32"/>
      <c r="L105" s="32"/>
      <c r="M105" s="103"/>
      <c r="N105" s="105"/>
      <c r="O105" s="106"/>
      <c r="P105" s="103"/>
      <c r="Q105" s="107"/>
      <c r="R105" s="38" t="n">
        <f aca="false">Q106/100</f>
        <v>0</v>
      </c>
      <c r="S105" s="108"/>
      <c r="T105" s="109" t="n">
        <f aca="false">(N105*S105)/1000</f>
        <v>0</v>
      </c>
      <c r="U105" s="103"/>
      <c r="V105" s="103"/>
      <c r="W105" s="103"/>
      <c r="X105" s="111"/>
      <c r="Y105" s="111"/>
      <c r="Z105" s="111"/>
      <c r="AA105" s="103"/>
      <c r="AB105" s="53"/>
      <c r="AC105" s="54" t="n">
        <f aca="false">R105+O107+H105+J106</f>
        <v>0</v>
      </c>
      <c r="AD105" s="54" t="n">
        <f aca="false">AC105*20</f>
        <v>0</v>
      </c>
      <c r="AE105" s="54" t="n">
        <f aca="false">AC105*50</f>
        <v>0</v>
      </c>
      <c r="AF105" s="54" t="n">
        <f aca="false">AC105*250</f>
        <v>0</v>
      </c>
      <c r="AG105" s="54" t="n">
        <f aca="false">AC105*1000</f>
        <v>0</v>
      </c>
      <c r="AH105" s="54" t="n">
        <f aca="false">AC105*5000</f>
        <v>0</v>
      </c>
    </row>
    <row r="106" customFormat="false" ht="15" hidden="false" customHeight="true" outlineLevel="0" collapsed="false">
      <c r="B106" s="102"/>
      <c r="C106" s="14"/>
      <c r="D106" s="103"/>
      <c r="E106" s="33"/>
      <c r="F106" s="104"/>
      <c r="G106" s="33"/>
      <c r="H106" s="104"/>
      <c r="I106" s="36"/>
      <c r="J106" s="32"/>
      <c r="K106" s="32"/>
      <c r="L106" s="32"/>
      <c r="M106" s="103"/>
      <c r="N106" s="105"/>
      <c r="O106" s="106"/>
      <c r="P106" s="103"/>
      <c r="Q106" s="33"/>
      <c r="R106" s="38"/>
      <c r="S106" s="108"/>
      <c r="T106" s="109"/>
      <c r="U106" s="103"/>
      <c r="V106" s="103"/>
      <c r="W106" s="103"/>
      <c r="X106" s="111"/>
      <c r="Y106" s="111"/>
      <c r="Z106" s="111"/>
      <c r="AA106" s="103"/>
      <c r="AB106" s="53"/>
      <c r="AC106" s="54"/>
      <c r="AD106" s="54"/>
      <c r="AE106" s="54"/>
      <c r="AF106" s="54"/>
      <c r="AG106" s="54"/>
      <c r="AH106" s="54"/>
    </row>
    <row r="107" customFormat="false" ht="15" hidden="false" customHeight="true" outlineLevel="0" collapsed="false">
      <c r="B107" s="102"/>
      <c r="C107" s="14"/>
      <c r="D107" s="103"/>
      <c r="E107" s="33"/>
      <c r="F107" s="104"/>
      <c r="G107" s="33"/>
      <c r="H107" s="104"/>
      <c r="I107" s="36" t="n">
        <f aca="false">I105/2</f>
        <v>0</v>
      </c>
      <c r="J107" s="32"/>
      <c r="K107" s="32"/>
      <c r="L107" s="32"/>
      <c r="M107" s="37"/>
      <c r="N107" s="105"/>
      <c r="O107" s="38" t="n">
        <f aca="false">O105/500</f>
        <v>0</v>
      </c>
      <c r="P107" s="103"/>
      <c r="Q107" s="33"/>
      <c r="R107" s="38"/>
      <c r="S107" s="108"/>
      <c r="T107" s="54" t="n">
        <f aca="false">(N105/15.4323584)*(S105/3.28083989501312)*0.1</f>
        <v>0</v>
      </c>
      <c r="U107" s="103"/>
      <c r="V107" s="103"/>
      <c r="W107" s="103"/>
      <c r="X107" s="111"/>
      <c r="Y107" s="111"/>
      <c r="Z107" s="111"/>
      <c r="AA107" s="103"/>
      <c r="AB107" s="53"/>
      <c r="AC107" s="54"/>
      <c r="AD107" s="54"/>
      <c r="AE107" s="54"/>
      <c r="AF107" s="54"/>
      <c r="AG107" s="54"/>
      <c r="AH107" s="54"/>
    </row>
    <row r="108" customFormat="false" ht="15" hidden="false" customHeight="true" outlineLevel="0" collapsed="false">
      <c r="B108" s="102" t="n">
        <v>35</v>
      </c>
      <c r="C108" s="14" t="s">
        <v>29</v>
      </c>
      <c r="D108" s="103"/>
      <c r="E108" s="33"/>
      <c r="F108" s="104" t="n">
        <f aca="false">E108/15432.3584</f>
        <v>0</v>
      </c>
      <c r="G108" s="33"/>
      <c r="H108" s="104" t="n">
        <f aca="false">G108*F108</f>
        <v>0</v>
      </c>
      <c r="I108" s="36" t="n">
        <f aca="false">IFERROR(15432.3584/G108,0)</f>
        <v>0</v>
      </c>
      <c r="J108" s="103"/>
      <c r="K108" s="32"/>
      <c r="L108" s="32"/>
      <c r="M108" s="103"/>
      <c r="N108" s="105"/>
      <c r="O108" s="106"/>
      <c r="P108" s="103"/>
      <c r="Q108" s="107"/>
      <c r="R108" s="38" t="n">
        <f aca="false">Q109/100</f>
        <v>0</v>
      </c>
      <c r="S108" s="108"/>
      <c r="T108" s="109" t="n">
        <f aca="false">(N108*S108)/1000</f>
        <v>0</v>
      </c>
      <c r="U108" s="103"/>
      <c r="V108" s="103"/>
      <c r="W108" s="103"/>
      <c r="X108" s="111"/>
      <c r="Y108" s="111"/>
      <c r="Z108" s="111"/>
      <c r="AA108" s="103"/>
      <c r="AB108" s="53"/>
      <c r="AC108" s="54" t="n">
        <f aca="false">R108+O110+H108+J109</f>
        <v>0</v>
      </c>
      <c r="AD108" s="54" t="n">
        <f aca="false">AC108*20</f>
        <v>0</v>
      </c>
      <c r="AE108" s="54" t="n">
        <f aca="false">AC108*50</f>
        <v>0</v>
      </c>
      <c r="AF108" s="54" t="n">
        <f aca="false">AC108*250</f>
        <v>0</v>
      </c>
      <c r="AG108" s="54" t="n">
        <f aca="false">AC108*1000</f>
        <v>0</v>
      </c>
      <c r="AH108" s="54" t="n">
        <f aca="false">AC108*5000</f>
        <v>0</v>
      </c>
    </row>
    <row r="109" customFormat="false" ht="15" hidden="false" customHeight="true" outlineLevel="0" collapsed="false">
      <c r="B109" s="102"/>
      <c r="C109" s="14"/>
      <c r="D109" s="103"/>
      <c r="E109" s="33"/>
      <c r="F109" s="104"/>
      <c r="G109" s="33"/>
      <c r="H109" s="104"/>
      <c r="I109" s="36"/>
      <c r="J109" s="32"/>
      <c r="K109" s="32"/>
      <c r="L109" s="32"/>
      <c r="M109" s="103"/>
      <c r="N109" s="105"/>
      <c r="O109" s="106"/>
      <c r="P109" s="103"/>
      <c r="Q109" s="33"/>
      <c r="R109" s="38"/>
      <c r="S109" s="108"/>
      <c r="T109" s="109"/>
      <c r="U109" s="103"/>
      <c r="V109" s="103"/>
      <c r="W109" s="103"/>
      <c r="X109" s="111"/>
      <c r="Y109" s="111"/>
      <c r="Z109" s="111"/>
      <c r="AA109" s="103"/>
      <c r="AB109" s="53"/>
      <c r="AC109" s="54"/>
      <c r="AD109" s="54"/>
      <c r="AE109" s="54"/>
      <c r="AF109" s="54"/>
      <c r="AG109" s="54"/>
      <c r="AH109" s="54"/>
    </row>
    <row r="110" customFormat="false" ht="15" hidden="false" customHeight="true" outlineLevel="0" collapsed="false">
      <c r="B110" s="102"/>
      <c r="C110" s="14"/>
      <c r="D110" s="103"/>
      <c r="E110" s="33"/>
      <c r="F110" s="104"/>
      <c r="G110" s="33"/>
      <c r="H110" s="104"/>
      <c r="I110" s="36" t="n">
        <f aca="false">I108/2</f>
        <v>0</v>
      </c>
      <c r="J110" s="32"/>
      <c r="K110" s="32"/>
      <c r="L110" s="32"/>
      <c r="M110" s="37"/>
      <c r="N110" s="105"/>
      <c r="O110" s="38" t="n">
        <f aca="false">O108/500</f>
        <v>0</v>
      </c>
      <c r="P110" s="103"/>
      <c r="Q110" s="33"/>
      <c r="R110" s="38"/>
      <c r="S110" s="108"/>
      <c r="T110" s="54" t="n">
        <f aca="false">(N108/15.4323584)*(S108/3.28083989501312)*0.1</f>
        <v>0</v>
      </c>
      <c r="U110" s="103"/>
      <c r="V110" s="103"/>
      <c r="W110" s="103"/>
      <c r="X110" s="111"/>
      <c r="Y110" s="111"/>
      <c r="Z110" s="111"/>
      <c r="AA110" s="103"/>
      <c r="AB110" s="53"/>
      <c r="AC110" s="54"/>
      <c r="AD110" s="54"/>
      <c r="AE110" s="54"/>
      <c r="AF110" s="54"/>
      <c r="AG110" s="54"/>
      <c r="AH110" s="54"/>
    </row>
    <row r="111" customFormat="false" ht="15" hidden="false" customHeight="true" outlineLevel="0" collapsed="false">
      <c r="B111" s="102" t="n">
        <v>36</v>
      </c>
      <c r="C111" s="14" t="s">
        <v>29</v>
      </c>
      <c r="D111" s="103"/>
      <c r="E111" s="33"/>
      <c r="F111" s="104" t="n">
        <f aca="false">E111/15432.3584</f>
        <v>0</v>
      </c>
      <c r="G111" s="33"/>
      <c r="H111" s="104" t="n">
        <f aca="false">G111*F111</f>
        <v>0</v>
      </c>
      <c r="I111" s="36" t="n">
        <f aca="false">IFERROR(15432.3584/G111,0)</f>
        <v>0</v>
      </c>
      <c r="J111" s="103"/>
      <c r="K111" s="32"/>
      <c r="L111" s="32"/>
      <c r="M111" s="103"/>
      <c r="N111" s="105"/>
      <c r="O111" s="106"/>
      <c r="P111" s="103"/>
      <c r="Q111" s="107"/>
      <c r="R111" s="38" t="n">
        <f aca="false">Q112/100</f>
        <v>0</v>
      </c>
      <c r="S111" s="108"/>
      <c r="T111" s="109" t="n">
        <f aca="false">(N111*S111)/1000</f>
        <v>0</v>
      </c>
      <c r="U111" s="103"/>
      <c r="V111" s="103"/>
      <c r="W111" s="103"/>
      <c r="X111" s="111"/>
      <c r="Y111" s="111"/>
      <c r="Z111" s="111"/>
      <c r="AA111" s="103"/>
      <c r="AB111" s="53"/>
      <c r="AC111" s="54" t="n">
        <f aca="false">R111+O113+H111+J112</f>
        <v>0</v>
      </c>
      <c r="AD111" s="54" t="n">
        <f aca="false">AC111*20</f>
        <v>0</v>
      </c>
      <c r="AE111" s="54" t="n">
        <f aca="false">AC111*50</f>
        <v>0</v>
      </c>
      <c r="AF111" s="54" t="n">
        <f aca="false">AC111*250</f>
        <v>0</v>
      </c>
      <c r="AG111" s="54" t="n">
        <f aca="false">AC111*1000</f>
        <v>0</v>
      </c>
      <c r="AH111" s="54" t="n">
        <f aca="false">AC111*5000</f>
        <v>0</v>
      </c>
    </row>
    <row r="112" customFormat="false" ht="15" hidden="false" customHeight="true" outlineLevel="0" collapsed="false">
      <c r="B112" s="102"/>
      <c r="C112" s="14"/>
      <c r="D112" s="103"/>
      <c r="E112" s="33"/>
      <c r="F112" s="104"/>
      <c r="G112" s="33"/>
      <c r="H112" s="104"/>
      <c r="I112" s="36"/>
      <c r="J112" s="32"/>
      <c r="K112" s="32"/>
      <c r="L112" s="32"/>
      <c r="M112" s="103"/>
      <c r="N112" s="105"/>
      <c r="O112" s="106"/>
      <c r="P112" s="103"/>
      <c r="Q112" s="33"/>
      <c r="R112" s="38"/>
      <c r="S112" s="108"/>
      <c r="T112" s="109"/>
      <c r="U112" s="103"/>
      <c r="V112" s="103"/>
      <c r="W112" s="103"/>
      <c r="X112" s="111"/>
      <c r="Y112" s="111"/>
      <c r="Z112" s="111"/>
      <c r="AA112" s="103"/>
      <c r="AB112" s="53"/>
      <c r="AC112" s="54"/>
      <c r="AD112" s="54"/>
      <c r="AE112" s="54"/>
      <c r="AF112" s="54"/>
      <c r="AG112" s="54"/>
      <c r="AH112" s="54"/>
    </row>
    <row r="113" customFormat="false" ht="15" hidden="false" customHeight="true" outlineLevel="0" collapsed="false">
      <c r="B113" s="102"/>
      <c r="C113" s="14"/>
      <c r="D113" s="103"/>
      <c r="E113" s="33"/>
      <c r="F113" s="104"/>
      <c r="G113" s="33"/>
      <c r="H113" s="104"/>
      <c r="I113" s="36" t="n">
        <f aca="false">I111/2</f>
        <v>0</v>
      </c>
      <c r="J113" s="32"/>
      <c r="K113" s="32"/>
      <c r="L113" s="32"/>
      <c r="M113" s="37"/>
      <c r="N113" s="105"/>
      <c r="O113" s="38" t="n">
        <f aca="false">O111/500</f>
        <v>0</v>
      </c>
      <c r="P113" s="103"/>
      <c r="Q113" s="33"/>
      <c r="R113" s="38"/>
      <c r="S113" s="108"/>
      <c r="T113" s="54" t="n">
        <f aca="false">(N111/15.4323584)*(S111/3.28083989501312)*0.1</f>
        <v>0</v>
      </c>
      <c r="U113" s="103"/>
      <c r="V113" s="103"/>
      <c r="W113" s="103"/>
      <c r="X113" s="111"/>
      <c r="Y113" s="111"/>
      <c r="Z113" s="111"/>
      <c r="AA113" s="103"/>
      <c r="AB113" s="53"/>
      <c r="AC113" s="54"/>
      <c r="AD113" s="54"/>
      <c r="AE113" s="54"/>
      <c r="AF113" s="54"/>
      <c r="AG113" s="54"/>
      <c r="AH113" s="54"/>
    </row>
    <row r="114" customFormat="false" ht="15" hidden="false" customHeight="true" outlineLevel="0" collapsed="false">
      <c r="B114" s="102" t="n">
        <v>37</v>
      </c>
      <c r="C114" s="14" t="s">
        <v>29</v>
      </c>
      <c r="D114" s="103"/>
      <c r="E114" s="33"/>
      <c r="F114" s="104" t="n">
        <f aca="false">E114/15432.3584</f>
        <v>0</v>
      </c>
      <c r="G114" s="33"/>
      <c r="H114" s="104" t="n">
        <f aca="false">G114*F114</f>
        <v>0</v>
      </c>
      <c r="I114" s="36" t="n">
        <f aca="false">IFERROR(15432.3584/G114,0)</f>
        <v>0</v>
      </c>
      <c r="J114" s="103"/>
      <c r="K114" s="32"/>
      <c r="L114" s="32"/>
      <c r="M114" s="103"/>
      <c r="N114" s="105"/>
      <c r="O114" s="106"/>
      <c r="P114" s="103"/>
      <c r="Q114" s="107"/>
      <c r="R114" s="38" t="n">
        <f aca="false">Q115/100</f>
        <v>0</v>
      </c>
      <c r="S114" s="108"/>
      <c r="T114" s="109" t="n">
        <f aca="false">(N114*S114)/1000</f>
        <v>0</v>
      </c>
      <c r="U114" s="103"/>
      <c r="V114" s="103"/>
      <c r="W114" s="103"/>
      <c r="X114" s="111"/>
      <c r="Y114" s="111"/>
      <c r="Z114" s="111"/>
      <c r="AA114" s="103"/>
      <c r="AB114" s="53"/>
      <c r="AC114" s="54" t="n">
        <f aca="false">R114+O116+H114+J115</f>
        <v>0</v>
      </c>
      <c r="AD114" s="54" t="n">
        <f aca="false">AC114*20</f>
        <v>0</v>
      </c>
      <c r="AE114" s="54" t="n">
        <f aca="false">AC114*50</f>
        <v>0</v>
      </c>
      <c r="AF114" s="54" t="n">
        <f aca="false">AC114*250</f>
        <v>0</v>
      </c>
      <c r="AG114" s="54" t="n">
        <f aca="false">AC114*1000</f>
        <v>0</v>
      </c>
      <c r="AH114" s="54" t="n">
        <f aca="false">AC114*5000</f>
        <v>0</v>
      </c>
    </row>
    <row r="115" customFormat="false" ht="15" hidden="false" customHeight="true" outlineLevel="0" collapsed="false">
      <c r="B115" s="102"/>
      <c r="C115" s="14"/>
      <c r="D115" s="103"/>
      <c r="E115" s="33"/>
      <c r="F115" s="104"/>
      <c r="G115" s="33"/>
      <c r="H115" s="104"/>
      <c r="I115" s="36"/>
      <c r="J115" s="32"/>
      <c r="K115" s="32"/>
      <c r="L115" s="32"/>
      <c r="M115" s="103"/>
      <c r="N115" s="105"/>
      <c r="O115" s="106"/>
      <c r="P115" s="103"/>
      <c r="Q115" s="33"/>
      <c r="R115" s="38"/>
      <c r="S115" s="108"/>
      <c r="T115" s="109"/>
      <c r="U115" s="103"/>
      <c r="V115" s="103"/>
      <c r="W115" s="103"/>
      <c r="X115" s="111"/>
      <c r="Y115" s="111"/>
      <c r="Z115" s="111"/>
      <c r="AA115" s="103"/>
      <c r="AB115" s="53"/>
      <c r="AC115" s="54"/>
      <c r="AD115" s="54"/>
      <c r="AE115" s="54"/>
      <c r="AF115" s="54"/>
      <c r="AG115" s="54"/>
      <c r="AH115" s="54"/>
    </row>
    <row r="116" customFormat="false" ht="15" hidden="false" customHeight="true" outlineLevel="0" collapsed="false">
      <c r="B116" s="102"/>
      <c r="C116" s="14"/>
      <c r="D116" s="103"/>
      <c r="E116" s="33"/>
      <c r="F116" s="104"/>
      <c r="G116" s="33"/>
      <c r="H116" s="104"/>
      <c r="I116" s="36" t="n">
        <f aca="false">I114/2</f>
        <v>0</v>
      </c>
      <c r="J116" s="32"/>
      <c r="K116" s="32"/>
      <c r="L116" s="32"/>
      <c r="M116" s="37"/>
      <c r="N116" s="105"/>
      <c r="O116" s="38" t="n">
        <f aca="false">O114/500</f>
        <v>0</v>
      </c>
      <c r="P116" s="103"/>
      <c r="Q116" s="33"/>
      <c r="R116" s="38"/>
      <c r="S116" s="108"/>
      <c r="T116" s="54" t="n">
        <f aca="false">(N114/15.4323584)*(S114/3.28083989501312)*0.1</f>
        <v>0</v>
      </c>
      <c r="U116" s="103"/>
      <c r="V116" s="103"/>
      <c r="W116" s="103"/>
      <c r="X116" s="111"/>
      <c r="Y116" s="111"/>
      <c r="Z116" s="111"/>
      <c r="AA116" s="103"/>
      <c r="AB116" s="53"/>
      <c r="AC116" s="54"/>
      <c r="AD116" s="54"/>
      <c r="AE116" s="54"/>
      <c r="AF116" s="54"/>
      <c r="AG116" s="54"/>
      <c r="AH116" s="54"/>
    </row>
    <row r="117" customFormat="false" ht="15" hidden="false" customHeight="true" outlineLevel="0" collapsed="false">
      <c r="B117" s="102" t="n">
        <v>38</v>
      </c>
      <c r="C117" s="14" t="s">
        <v>29</v>
      </c>
      <c r="D117" s="103"/>
      <c r="E117" s="33"/>
      <c r="F117" s="104" t="n">
        <f aca="false">E117/15432.3584</f>
        <v>0</v>
      </c>
      <c r="G117" s="33"/>
      <c r="H117" s="104" t="n">
        <f aca="false">G117*F117</f>
        <v>0</v>
      </c>
      <c r="I117" s="36" t="n">
        <f aca="false">IFERROR(15432.3584/G117,0)</f>
        <v>0</v>
      </c>
      <c r="J117" s="103"/>
      <c r="K117" s="32"/>
      <c r="L117" s="32"/>
      <c r="M117" s="103"/>
      <c r="N117" s="105"/>
      <c r="O117" s="106"/>
      <c r="P117" s="103"/>
      <c r="Q117" s="107"/>
      <c r="R117" s="38" t="n">
        <f aca="false">Q118/100</f>
        <v>0</v>
      </c>
      <c r="S117" s="108"/>
      <c r="T117" s="109" t="n">
        <f aca="false">(N117*S117)/1000</f>
        <v>0</v>
      </c>
      <c r="U117" s="103"/>
      <c r="V117" s="103"/>
      <c r="W117" s="103"/>
      <c r="X117" s="111"/>
      <c r="Y117" s="111"/>
      <c r="Z117" s="111"/>
      <c r="AA117" s="103"/>
      <c r="AB117" s="53"/>
      <c r="AC117" s="54" t="n">
        <f aca="false">R117+O119+H117+J118</f>
        <v>0</v>
      </c>
      <c r="AD117" s="54" t="n">
        <f aca="false">AC117*20</f>
        <v>0</v>
      </c>
      <c r="AE117" s="54" t="n">
        <f aca="false">AC117*50</f>
        <v>0</v>
      </c>
      <c r="AF117" s="54" t="n">
        <f aca="false">AC117*250</f>
        <v>0</v>
      </c>
      <c r="AG117" s="54" t="n">
        <f aca="false">AC117*1000</f>
        <v>0</v>
      </c>
      <c r="AH117" s="54" t="n">
        <f aca="false">AC117*5000</f>
        <v>0</v>
      </c>
    </row>
    <row r="118" customFormat="false" ht="15" hidden="false" customHeight="true" outlineLevel="0" collapsed="false">
      <c r="B118" s="102"/>
      <c r="C118" s="14"/>
      <c r="D118" s="103"/>
      <c r="E118" s="33"/>
      <c r="F118" s="104"/>
      <c r="G118" s="33"/>
      <c r="H118" s="104"/>
      <c r="I118" s="36"/>
      <c r="J118" s="32"/>
      <c r="K118" s="32"/>
      <c r="L118" s="32"/>
      <c r="M118" s="103"/>
      <c r="N118" s="105"/>
      <c r="O118" s="106"/>
      <c r="P118" s="103"/>
      <c r="Q118" s="33"/>
      <c r="R118" s="38"/>
      <c r="S118" s="108"/>
      <c r="T118" s="109"/>
      <c r="U118" s="103"/>
      <c r="V118" s="103"/>
      <c r="W118" s="103"/>
      <c r="X118" s="111"/>
      <c r="Y118" s="111"/>
      <c r="Z118" s="111"/>
      <c r="AA118" s="103"/>
      <c r="AB118" s="53"/>
      <c r="AC118" s="54"/>
      <c r="AD118" s="54"/>
      <c r="AE118" s="54"/>
      <c r="AF118" s="54"/>
      <c r="AG118" s="54"/>
      <c r="AH118" s="54"/>
    </row>
    <row r="119" customFormat="false" ht="15" hidden="false" customHeight="true" outlineLevel="0" collapsed="false">
      <c r="B119" s="102"/>
      <c r="C119" s="14"/>
      <c r="D119" s="103"/>
      <c r="E119" s="33"/>
      <c r="F119" s="104"/>
      <c r="G119" s="33"/>
      <c r="H119" s="104"/>
      <c r="I119" s="36" t="n">
        <f aca="false">I117/2</f>
        <v>0</v>
      </c>
      <c r="J119" s="32"/>
      <c r="K119" s="32"/>
      <c r="L119" s="32"/>
      <c r="M119" s="37"/>
      <c r="N119" s="105"/>
      <c r="O119" s="38" t="n">
        <f aca="false">O117/500</f>
        <v>0</v>
      </c>
      <c r="P119" s="103"/>
      <c r="Q119" s="33"/>
      <c r="R119" s="38"/>
      <c r="S119" s="108"/>
      <c r="T119" s="54" t="n">
        <f aca="false">(N117/15.4323584)*(S117/3.28083989501312)*0.1</f>
        <v>0</v>
      </c>
      <c r="U119" s="103"/>
      <c r="V119" s="103"/>
      <c r="W119" s="103"/>
      <c r="X119" s="111"/>
      <c r="Y119" s="111"/>
      <c r="Z119" s="111"/>
      <c r="AA119" s="103"/>
      <c r="AB119" s="53"/>
      <c r="AC119" s="54"/>
      <c r="AD119" s="54"/>
      <c r="AE119" s="54"/>
      <c r="AF119" s="54"/>
      <c r="AG119" s="54"/>
      <c r="AH119" s="54"/>
    </row>
    <row r="120" customFormat="false" ht="15" hidden="false" customHeight="true" outlineLevel="0" collapsed="false">
      <c r="B120" s="102" t="n">
        <v>39</v>
      </c>
      <c r="C120" s="14" t="s">
        <v>29</v>
      </c>
      <c r="D120" s="103"/>
      <c r="E120" s="33"/>
      <c r="F120" s="104" t="n">
        <f aca="false">E120/15432.3584</f>
        <v>0</v>
      </c>
      <c r="G120" s="33"/>
      <c r="H120" s="104" t="n">
        <f aca="false">G120*F120</f>
        <v>0</v>
      </c>
      <c r="I120" s="36" t="n">
        <f aca="false">IFERROR(15432.3584/G120,0)</f>
        <v>0</v>
      </c>
      <c r="J120" s="103"/>
      <c r="K120" s="32"/>
      <c r="L120" s="32"/>
      <c r="M120" s="103"/>
      <c r="N120" s="105"/>
      <c r="O120" s="106"/>
      <c r="P120" s="103"/>
      <c r="Q120" s="107"/>
      <c r="R120" s="38" t="n">
        <f aca="false">Q121/100</f>
        <v>0</v>
      </c>
      <c r="S120" s="108"/>
      <c r="T120" s="109" t="n">
        <f aca="false">(N120*S120)/1000</f>
        <v>0</v>
      </c>
      <c r="U120" s="103"/>
      <c r="V120" s="103"/>
      <c r="W120" s="103"/>
      <c r="X120" s="111"/>
      <c r="Y120" s="111"/>
      <c r="Z120" s="111"/>
      <c r="AA120" s="103"/>
      <c r="AB120" s="53"/>
      <c r="AC120" s="54" t="n">
        <f aca="false">R120+O122+H120+J121</f>
        <v>0</v>
      </c>
      <c r="AD120" s="54" t="n">
        <f aca="false">AC120*20</f>
        <v>0</v>
      </c>
      <c r="AE120" s="54" t="n">
        <f aca="false">AC120*50</f>
        <v>0</v>
      </c>
      <c r="AF120" s="54" t="n">
        <f aca="false">AC120*250</f>
        <v>0</v>
      </c>
      <c r="AG120" s="54" t="n">
        <f aca="false">AC120*1000</f>
        <v>0</v>
      </c>
      <c r="AH120" s="54" t="n">
        <f aca="false">AC120*5000</f>
        <v>0</v>
      </c>
    </row>
    <row r="121" customFormat="false" ht="15" hidden="false" customHeight="true" outlineLevel="0" collapsed="false">
      <c r="B121" s="102"/>
      <c r="C121" s="14"/>
      <c r="D121" s="103"/>
      <c r="E121" s="33"/>
      <c r="F121" s="104"/>
      <c r="G121" s="33"/>
      <c r="H121" s="104"/>
      <c r="I121" s="36"/>
      <c r="J121" s="32"/>
      <c r="K121" s="32"/>
      <c r="L121" s="32"/>
      <c r="M121" s="103"/>
      <c r="N121" s="105"/>
      <c r="O121" s="106"/>
      <c r="P121" s="103"/>
      <c r="Q121" s="33"/>
      <c r="R121" s="38"/>
      <c r="S121" s="108"/>
      <c r="T121" s="109"/>
      <c r="U121" s="103"/>
      <c r="V121" s="103"/>
      <c r="W121" s="103"/>
      <c r="X121" s="111"/>
      <c r="Y121" s="111"/>
      <c r="Z121" s="111"/>
      <c r="AA121" s="103"/>
      <c r="AB121" s="53"/>
      <c r="AC121" s="54"/>
      <c r="AD121" s="54"/>
      <c r="AE121" s="54"/>
      <c r="AF121" s="54"/>
      <c r="AG121" s="54"/>
      <c r="AH121" s="54"/>
    </row>
    <row r="122" customFormat="false" ht="15" hidden="false" customHeight="true" outlineLevel="0" collapsed="false">
      <c r="B122" s="102"/>
      <c r="C122" s="14"/>
      <c r="D122" s="103"/>
      <c r="E122" s="33"/>
      <c r="F122" s="104"/>
      <c r="G122" s="33"/>
      <c r="H122" s="104"/>
      <c r="I122" s="36" t="n">
        <f aca="false">I120/2</f>
        <v>0</v>
      </c>
      <c r="J122" s="32"/>
      <c r="K122" s="32"/>
      <c r="L122" s="32"/>
      <c r="M122" s="37"/>
      <c r="N122" s="105"/>
      <c r="O122" s="38" t="n">
        <f aca="false">O120/500</f>
        <v>0</v>
      </c>
      <c r="P122" s="103"/>
      <c r="Q122" s="33"/>
      <c r="R122" s="38"/>
      <c r="S122" s="108"/>
      <c r="T122" s="54" t="n">
        <f aca="false">(N120/15.4323584)*(S120/3.28083989501312)*0.1</f>
        <v>0</v>
      </c>
      <c r="U122" s="103"/>
      <c r="V122" s="103"/>
      <c r="W122" s="103"/>
      <c r="X122" s="111"/>
      <c r="Y122" s="111"/>
      <c r="Z122" s="111"/>
      <c r="AA122" s="103"/>
      <c r="AB122" s="53"/>
      <c r="AC122" s="54"/>
      <c r="AD122" s="54"/>
      <c r="AE122" s="54"/>
      <c r="AF122" s="54"/>
      <c r="AG122" s="54"/>
      <c r="AH122" s="54"/>
    </row>
    <row r="123" customFormat="false" ht="15" hidden="false" customHeight="true" outlineLevel="0" collapsed="false">
      <c r="B123" s="102" t="n">
        <v>40</v>
      </c>
      <c r="C123" s="14" t="s">
        <v>29</v>
      </c>
      <c r="D123" s="103"/>
      <c r="E123" s="33"/>
      <c r="F123" s="104" t="n">
        <f aca="false">E123/15432.3584</f>
        <v>0</v>
      </c>
      <c r="G123" s="33"/>
      <c r="H123" s="104" t="n">
        <f aca="false">G123*F123</f>
        <v>0</v>
      </c>
      <c r="I123" s="36" t="n">
        <f aca="false">IFERROR(15432.3584/G123,0)</f>
        <v>0</v>
      </c>
      <c r="J123" s="103"/>
      <c r="K123" s="32"/>
      <c r="L123" s="32"/>
      <c r="M123" s="103"/>
      <c r="N123" s="105"/>
      <c r="O123" s="106"/>
      <c r="P123" s="103"/>
      <c r="Q123" s="107"/>
      <c r="R123" s="38" t="n">
        <f aca="false">Q124/100</f>
        <v>0</v>
      </c>
      <c r="S123" s="108"/>
      <c r="T123" s="109" t="n">
        <f aca="false">(N123*S123)/1000</f>
        <v>0</v>
      </c>
      <c r="U123" s="103"/>
      <c r="V123" s="103"/>
      <c r="W123" s="103"/>
      <c r="X123" s="111"/>
      <c r="Y123" s="111"/>
      <c r="Z123" s="111"/>
      <c r="AA123" s="103"/>
      <c r="AB123" s="53"/>
      <c r="AC123" s="54" t="n">
        <f aca="false">R123+O125+H123+J124</f>
        <v>0</v>
      </c>
      <c r="AD123" s="54" t="n">
        <f aca="false">AC123*20</f>
        <v>0</v>
      </c>
      <c r="AE123" s="54" t="n">
        <f aca="false">AC123*50</f>
        <v>0</v>
      </c>
      <c r="AF123" s="54" t="n">
        <f aca="false">AC123*250</f>
        <v>0</v>
      </c>
      <c r="AG123" s="54" t="n">
        <f aca="false">AC123*1000</f>
        <v>0</v>
      </c>
      <c r="AH123" s="54" t="n">
        <f aca="false">AC123*5000</f>
        <v>0</v>
      </c>
    </row>
    <row r="124" customFormat="false" ht="15" hidden="false" customHeight="true" outlineLevel="0" collapsed="false">
      <c r="B124" s="102"/>
      <c r="C124" s="14"/>
      <c r="D124" s="103"/>
      <c r="E124" s="33"/>
      <c r="F124" s="104"/>
      <c r="G124" s="33"/>
      <c r="H124" s="104"/>
      <c r="I124" s="36"/>
      <c r="J124" s="32"/>
      <c r="K124" s="32"/>
      <c r="L124" s="32"/>
      <c r="M124" s="103"/>
      <c r="N124" s="105"/>
      <c r="O124" s="106"/>
      <c r="P124" s="103"/>
      <c r="Q124" s="33"/>
      <c r="R124" s="38"/>
      <c r="S124" s="108"/>
      <c r="T124" s="109"/>
      <c r="U124" s="103"/>
      <c r="V124" s="103"/>
      <c r="W124" s="103"/>
      <c r="X124" s="111"/>
      <c r="Y124" s="111"/>
      <c r="Z124" s="111"/>
      <c r="AA124" s="103"/>
      <c r="AB124" s="53"/>
      <c r="AC124" s="54"/>
      <c r="AD124" s="54"/>
      <c r="AE124" s="54"/>
      <c r="AF124" s="54"/>
      <c r="AG124" s="54"/>
      <c r="AH124" s="54"/>
    </row>
    <row r="125" customFormat="false" ht="15" hidden="false" customHeight="true" outlineLevel="0" collapsed="false">
      <c r="B125" s="102"/>
      <c r="C125" s="14"/>
      <c r="D125" s="103"/>
      <c r="E125" s="33"/>
      <c r="F125" s="104"/>
      <c r="G125" s="33"/>
      <c r="H125" s="104"/>
      <c r="I125" s="36" t="n">
        <f aca="false">I123/2</f>
        <v>0</v>
      </c>
      <c r="J125" s="32"/>
      <c r="K125" s="32"/>
      <c r="L125" s="32"/>
      <c r="M125" s="37"/>
      <c r="N125" s="105"/>
      <c r="O125" s="38" t="n">
        <f aca="false">O123/500</f>
        <v>0</v>
      </c>
      <c r="P125" s="103"/>
      <c r="Q125" s="33"/>
      <c r="R125" s="38"/>
      <c r="S125" s="108"/>
      <c r="T125" s="54" t="n">
        <f aca="false">(N123/15.4323584)*(S123/3.28083989501312)*0.1</f>
        <v>0</v>
      </c>
      <c r="U125" s="103"/>
      <c r="V125" s="103"/>
      <c r="W125" s="103"/>
      <c r="X125" s="111"/>
      <c r="Y125" s="111"/>
      <c r="Z125" s="111"/>
      <c r="AA125" s="103"/>
      <c r="AB125" s="53"/>
      <c r="AC125" s="54"/>
      <c r="AD125" s="54"/>
      <c r="AE125" s="54"/>
      <c r="AF125" s="54"/>
      <c r="AG125" s="54"/>
      <c r="AH125" s="54"/>
    </row>
    <row r="126" customFormat="false" ht="15" hidden="false" customHeight="true" outlineLevel="0" collapsed="false">
      <c r="B126" s="102" t="n">
        <v>41</v>
      </c>
      <c r="C126" s="14" t="s">
        <v>29</v>
      </c>
      <c r="D126" s="103"/>
      <c r="E126" s="33"/>
      <c r="F126" s="104" t="n">
        <f aca="false">E126/15432.3584</f>
        <v>0</v>
      </c>
      <c r="G126" s="33"/>
      <c r="H126" s="104" t="n">
        <f aca="false">G126*F126</f>
        <v>0</v>
      </c>
      <c r="I126" s="36" t="n">
        <f aca="false">IFERROR(15432.3584/G126,0)</f>
        <v>0</v>
      </c>
      <c r="J126" s="103"/>
      <c r="K126" s="32"/>
      <c r="L126" s="32"/>
      <c r="M126" s="103"/>
      <c r="N126" s="105"/>
      <c r="O126" s="106"/>
      <c r="P126" s="103"/>
      <c r="Q126" s="107"/>
      <c r="R126" s="38" t="n">
        <f aca="false">Q127/100</f>
        <v>0</v>
      </c>
      <c r="S126" s="108"/>
      <c r="T126" s="109" t="n">
        <f aca="false">(N126*S126)/1000</f>
        <v>0</v>
      </c>
      <c r="U126" s="103"/>
      <c r="V126" s="103"/>
      <c r="W126" s="103"/>
      <c r="X126" s="111"/>
      <c r="Y126" s="111"/>
      <c r="Z126" s="111"/>
      <c r="AA126" s="103"/>
      <c r="AB126" s="53"/>
      <c r="AC126" s="54" t="n">
        <f aca="false">R126+O128+H126+J127</f>
        <v>0</v>
      </c>
      <c r="AD126" s="54" t="n">
        <f aca="false">AC126*20</f>
        <v>0</v>
      </c>
      <c r="AE126" s="54" t="n">
        <f aca="false">AC126*50</f>
        <v>0</v>
      </c>
      <c r="AF126" s="54" t="n">
        <f aca="false">AC126*250</f>
        <v>0</v>
      </c>
      <c r="AG126" s="54" t="n">
        <f aca="false">AC126*1000</f>
        <v>0</v>
      </c>
      <c r="AH126" s="54" t="n">
        <f aca="false">AC126*5000</f>
        <v>0</v>
      </c>
    </row>
    <row r="127" customFormat="false" ht="15" hidden="false" customHeight="true" outlineLevel="0" collapsed="false">
      <c r="B127" s="102"/>
      <c r="C127" s="14"/>
      <c r="D127" s="103"/>
      <c r="E127" s="33"/>
      <c r="F127" s="104"/>
      <c r="G127" s="33"/>
      <c r="H127" s="104"/>
      <c r="I127" s="36"/>
      <c r="J127" s="32"/>
      <c r="K127" s="32"/>
      <c r="L127" s="32"/>
      <c r="M127" s="103"/>
      <c r="N127" s="105"/>
      <c r="O127" s="106"/>
      <c r="P127" s="103"/>
      <c r="Q127" s="33"/>
      <c r="R127" s="38"/>
      <c r="S127" s="108"/>
      <c r="T127" s="109"/>
      <c r="U127" s="103"/>
      <c r="V127" s="103"/>
      <c r="W127" s="103"/>
      <c r="X127" s="111"/>
      <c r="Y127" s="111"/>
      <c r="Z127" s="111"/>
      <c r="AA127" s="103"/>
      <c r="AB127" s="53"/>
      <c r="AC127" s="54"/>
      <c r="AD127" s="54"/>
      <c r="AE127" s="54"/>
      <c r="AF127" s="54"/>
      <c r="AG127" s="54"/>
      <c r="AH127" s="54"/>
    </row>
    <row r="128" customFormat="false" ht="15" hidden="false" customHeight="true" outlineLevel="0" collapsed="false">
      <c r="B128" s="102"/>
      <c r="C128" s="14"/>
      <c r="D128" s="103"/>
      <c r="E128" s="33"/>
      <c r="F128" s="104"/>
      <c r="G128" s="33"/>
      <c r="H128" s="104"/>
      <c r="I128" s="36" t="n">
        <f aca="false">I126/2</f>
        <v>0</v>
      </c>
      <c r="J128" s="32"/>
      <c r="K128" s="32"/>
      <c r="L128" s="32"/>
      <c r="M128" s="37"/>
      <c r="N128" s="105"/>
      <c r="O128" s="38" t="n">
        <f aca="false">O126/500</f>
        <v>0</v>
      </c>
      <c r="P128" s="103"/>
      <c r="Q128" s="33"/>
      <c r="R128" s="38"/>
      <c r="S128" s="108"/>
      <c r="T128" s="54" t="n">
        <f aca="false">(N126/15.4323584)*(S126/3.28083989501312)*0.1</f>
        <v>0</v>
      </c>
      <c r="U128" s="103"/>
      <c r="V128" s="103"/>
      <c r="W128" s="103"/>
      <c r="X128" s="111"/>
      <c r="Y128" s="111"/>
      <c r="Z128" s="111"/>
      <c r="AA128" s="103"/>
      <c r="AB128" s="53"/>
      <c r="AC128" s="54"/>
      <c r="AD128" s="54"/>
      <c r="AE128" s="54"/>
      <c r="AF128" s="54"/>
      <c r="AG128" s="54"/>
      <c r="AH128" s="54"/>
    </row>
    <row r="129" customFormat="false" ht="15" hidden="false" customHeight="true" outlineLevel="0" collapsed="false">
      <c r="B129" s="102" t="n">
        <v>42</v>
      </c>
      <c r="C129" s="14" t="s">
        <v>29</v>
      </c>
      <c r="D129" s="103"/>
      <c r="E129" s="33"/>
      <c r="F129" s="104" t="n">
        <f aca="false">E129/15432.3584</f>
        <v>0</v>
      </c>
      <c r="G129" s="33"/>
      <c r="H129" s="104" t="n">
        <f aca="false">G129*F129</f>
        <v>0</v>
      </c>
      <c r="I129" s="36" t="n">
        <f aca="false">IFERROR(15432.3584/G129,0)</f>
        <v>0</v>
      </c>
      <c r="J129" s="103"/>
      <c r="K129" s="32"/>
      <c r="L129" s="32"/>
      <c r="M129" s="103"/>
      <c r="N129" s="105"/>
      <c r="O129" s="106"/>
      <c r="P129" s="103"/>
      <c r="Q129" s="107"/>
      <c r="R129" s="38" t="n">
        <f aca="false">Q130/100</f>
        <v>0</v>
      </c>
      <c r="S129" s="108"/>
      <c r="T129" s="109" t="n">
        <f aca="false">(N129*S129)/1000</f>
        <v>0</v>
      </c>
      <c r="U129" s="103"/>
      <c r="V129" s="103"/>
      <c r="W129" s="103"/>
      <c r="X129" s="111"/>
      <c r="Y129" s="111"/>
      <c r="Z129" s="111"/>
      <c r="AA129" s="103"/>
      <c r="AB129" s="53"/>
      <c r="AC129" s="54" t="n">
        <f aca="false">R129+O131+H129+J130</f>
        <v>0</v>
      </c>
      <c r="AD129" s="54" t="n">
        <f aca="false">AC129*20</f>
        <v>0</v>
      </c>
      <c r="AE129" s="54" t="n">
        <f aca="false">AC129*50</f>
        <v>0</v>
      </c>
      <c r="AF129" s="54" t="n">
        <f aca="false">AC129*250</f>
        <v>0</v>
      </c>
      <c r="AG129" s="54" t="n">
        <f aca="false">AC129*1000</f>
        <v>0</v>
      </c>
      <c r="AH129" s="54" t="n">
        <f aca="false">AC129*5000</f>
        <v>0</v>
      </c>
    </row>
    <row r="130" customFormat="false" ht="15" hidden="false" customHeight="true" outlineLevel="0" collapsed="false">
      <c r="B130" s="102"/>
      <c r="C130" s="14"/>
      <c r="D130" s="103"/>
      <c r="E130" s="33"/>
      <c r="F130" s="104"/>
      <c r="G130" s="33"/>
      <c r="H130" s="104"/>
      <c r="I130" s="36"/>
      <c r="J130" s="32"/>
      <c r="K130" s="32"/>
      <c r="L130" s="32"/>
      <c r="M130" s="103"/>
      <c r="N130" s="105"/>
      <c r="O130" s="106"/>
      <c r="P130" s="103"/>
      <c r="Q130" s="33"/>
      <c r="R130" s="38"/>
      <c r="S130" s="108"/>
      <c r="T130" s="109"/>
      <c r="U130" s="103"/>
      <c r="V130" s="103"/>
      <c r="W130" s="103"/>
      <c r="X130" s="111"/>
      <c r="Y130" s="111"/>
      <c r="Z130" s="111"/>
      <c r="AA130" s="103"/>
      <c r="AB130" s="53"/>
      <c r="AC130" s="54"/>
      <c r="AD130" s="54"/>
      <c r="AE130" s="54"/>
      <c r="AF130" s="54"/>
      <c r="AG130" s="54"/>
      <c r="AH130" s="54"/>
    </row>
    <row r="131" customFormat="false" ht="15" hidden="false" customHeight="true" outlineLevel="0" collapsed="false">
      <c r="B131" s="102"/>
      <c r="C131" s="14"/>
      <c r="D131" s="103"/>
      <c r="E131" s="33"/>
      <c r="F131" s="104"/>
      <c r="G131" s="33"/>
      <c r="H131" s="104"/>
      <c r="I131" s="36" t="n">
        <f aca="false">I129/2</f>
        <v>0</v>
      </c>
      <c r="J131" s="32"/>
      <c r="K131" s="32"/>
      <c r="L131" s="32"/>
      <c r="M131" s="37"/>
      <c r="N131" s="105"/>
      <c r="O131" s="38" t="n">
        <f aca="false">O129/500</f>
        <v>0</v>
      </c>
      <c r="P131" s="103"/>
      <c r="Q131" s="33"/>
      <c r="R131" s="38"/>
      <c r="S131" s="108"/>
      <c r="T131" s="54" t="n">
        <f aca="false">(N129/15.4323584)*(S129/3.28083989501312)*0.1</f>
        <v>0</v>
      </c>
      <c r="U131" s="103"/>
      <c r="V131" s="103"/>
      <c r="W131" s="103"/>
      <c r="X131" s="111"/>
      <c r="Y131" s="111"/>
      <c r="Z131" s="111"/>
      <c r="AA131" s="103"/>
      <c r="AB131" s="53"/>
      <c r="AC131" s="54"/>
      <c r="AD131" s="54"/>
      <c r="AE131" s="54"/>
      <c r="AF131" s="54"/>
      <c r="AG131" s="54"/>
      <c r="AH131" s="54"/>
    </row>
    <row r="132" customFormat="false" ht="15" hidden="false" customHeight="true" outlineLevel="0" collapsed="false">
      <c r="B132" s="102" t="n">
        <v>43</v>
      </c>
      <c r="C132" s="14" t="s">
        <v>29</v>
      </c>
      <c r="D132" s="103"/>
      <c r="E132" s="33"/>
      <c r="F132" s="104" t="n">
        <f aca="false">E132/15432.3584</f>
        <v>0</v>
      </c>
      <c r="G132" s="33"/>
      <c r="H132" s="104" t="n">
        <f aca="false">G132*F132</f>
        <v>0</v>
      </c>
      <c r="I132" s="36" t="n">
        <f aca="false">IFERROR(15432.3584/G132,0)</f>
        <v>0</v>
      </c>
      <c r="J132" s="103"/>
      <c r="K132" s="32"/>
      <c r="L132" s="32"/>
      <c r="M132" s="103"/>
      <c r="N132" s="105"/>
      <c r="O132" s="106"/>
      <c r="P132" s="103"/>
      <c r="Q132" s="107"/>
      <c r="R132" s="38" t="n">
        <f aca="false">Q133/100</f>
        <v>0</v>
      </c>
      <c r="S132" s="108"/>
      <c r="T132" s="109" t="n">
        <f aca="false">(N132*S132)/1000</f>
        <v>0</v>
      </c>
      <c r="U132" s="103"/>
      <c r="V132" s="103"/>
      <c r="W132" s="103"/>
      <c r="X132" s="111"/>
      <c r="Y132" s="111"/>
      <c r="Z132" s="111"/>
      <c r="AA132" s="103"/>
      <c r="AB132" s="53"/>
      <c r="AC132" s="54" t="n">
        <f aca="false">R132+O134+H132+J133</f>
        <v>0</v>
      </c>
      <c r="AD132" s="54" t="n">
        <f aca="false">AC132*20</f>
        <v>0</v>
      </c>
      <c r="AE132" s="54" t="n">
        <f aca="false">AC132*50</f>
        <v>0</v>
      </c>
      <c r="AF132" s="54" t="n">
        <f aca="false">AC132*250</f>
        <v>0</v>
      </c>
      <c r="AG132" s="54" t="n">
        <f aca="false">AC132*1000</f>
        <v>0</v>
      </c>
      <c r="AH132" s="54" t="n">
        <f aca="false">AC132*5000</f>
        <v>0</v>
      </c>
    </row>
    <row r="133" customFormat="false" ht="15" hidden="false" customHeight="true" outlineLevel="0" collapsed="false">
      <c r="B133" s="102"/>
      <c r="C133" s="14"/>
      <c r="D133" s="103"/>
      <c r="E133" s="33"/>
      <c r="F133" s="104"/>
      <c r="G133" s="33"/>
      <c r="H133" s="104"/>
      <c r="I133" s="36"/>
      <c r="J133" s="32"/>
      <c r="K133" s="32"/>
      <c r="L133" s="32"/>
      <c r="M133" s="103"/>
      <c r="N133" s="105"/>
      <c r="O133" s="106"/>
      <c r="P133" s="103"/>
      <c r="Q133" s="33"/>
      <c r="R133" s="38"/>
      <c r="S133" s="108"/>
      <c r="T133" s="109"/>
      <c r="U133" s="103"/>
      <c r="V133" s="103"/>
      <c r="W133" s="103"/>
      <c r="X133" s="111"/>
      <c r="Y133" s="111"/>
      <c r="Z133" s="111"/>
      <c r="AA133" s="103"/>
      <c r="AB133" s="53"/>
      <c r="AC133" s="54"/>
      <c r="AD133" s="54"/>
      <c r="AE133" s="54"/>
      <c r="AF133" s="54"/>
      <c r="AG133" s="54"/>
      <c r="AH133" s="54"/>
    </row>
    <row r="134" customFormat="false" ht="15" hidden="false" customHeight="true" outlineLevel="0" collapsed="false">
      <c r="B134" s="102"/>
      <c r="C134" s="14"/>
      <c r="D134" s="103"/>
      <c r="E134" s="33"/>
      <c r="F134" s="104"/>
      <c r="G134" s="33"/>
      <c r="H134" s="104"/>
      <c r="I134" s="36" t="n">
        <f aca="false">I132/2</f>
        <v>0</v>
      </c>
      <c r="J134" s="32"/>
      <c r="K134" s="32"/>
      <c r="L134" s="32"/>
      <c r="M134" s="37"/>
      <c r="N134" s="105"/>
      <c r="O134" s="38" t="n">
        <f aca="false">O132/500</f>
        <v>0</v>
      </c>
      <c r="P134" s="103"/>
      <c r="Q134" s="33"/>
      <c r="R134" s="38"/>
      <c r="S134" s="108"/>
      <c r="T134" s="54" t="n">
        <f aca="false">(N132/15.4323584)*(S132/3.28083989501312)*0.1</f>
        <v>0</v>
      </c>
      <c r="U134" s="103"/>
      <c r="V134" s="103"/>
      <c r="W134" s="103"/>
      <c r="X134" s="111"/>
      <c r="Y134" s="111"/>
      <c r="Z134" s="111"/>
      <c r="AA134" s="103"/>
      <c r="AB134" s="53"/>
      <c r="AC134" s="54"/>
      <c r="AD134" s="54"/>
      <c r="AE134" s="54"/>
      <c r="AF134" s="54"/>
      <c r="AG134" s="54"/>
      <c r="AH134" s="54"/>
    </row>
    <row r="135" customFormat="false" ht="15" hidden="false" customHeight="true" outlineLevel="0" collapsed="false">
      <c r="B135" s="102" t="n">
        <v>44</v>
      </c>
      <c r="C135" s="14" t="s">
        <v>29</v>
      </c>
      <c r="D135" s="103"/>
      <c r="E135" s="33"/>
      <c r="F135" s="104" t="n">
        <f aca="false">E135/15432.3584</f>
        <v>0</v>
      </c>
      <c r="G135" s="33"/>
      <c r="H135" s="104" t="n">
        <f aca="false">G135*F135</f>
        <v>0</v>
      </c>
      <c r="I135" s="36" t="n">
        <f aca="false">IFERROR(15432.3584/G135,0)</f>
        <v>0</v>
      </c>
      <c r="J135" s="103"/>
      <c r="K135" s="32"/>
      <c r="L135" s="32"/>
      <c r="M135" s="103"/>
      <c r="N135" s="105"/>
      <c r="O135" s="106"/>
      <c r="P135" s="103"/>
      <c r="Q135" s="107"/>
      <c r="R135" s="38" t="n">
        <f aca="false">Q136/100</f>
        <v>0</v>
      </c>
      <c r="S135" s="108"/>
      <c r="T135" s="109" t="n">
        <f aca="false">(N135*S135)/1000</f>
        <v>0</v>
      </c>
      <c r="U135" s="103"/>
      <c r="V135" s="103"/>
      <c r="W135" s="103"/>
      <c r="X135" s="111"/>
      <c r="Y135" s="111"/>
      <c r="Z135" s="111"/>
      <c r="AA135" s="103"/>
      <c r="AB135" s="53"/>
      <c r="AC135" s="54" t="n">
        <f aca="false">R135+O137+H135+J136</f>
        <v>0</v>
      </c>
      <c r="AD135" s="54" t="n">
        <f aca="false">AC135*20</f>
        <v>0</v>
      </c>
      <c r="AE135" s="54" t="n">
        <f aca="false">AC135*50</f>
        <v>0</v>
      </c>
      <c r="AF135" s="54" t="n">
        <f aca="false">AC135*250</f>
        <v>0</v>
      </c>
      <c r="AG135" s="54" t="n">
        <f aca="false">AC135*1000</f>
        <v>0</v>
      </c>
      <c r="AH135" s="54" t="n">
        <f aca="false">AC135*5000</f>
        <v>0</v>
      </c>
    </row>
    <row r="136" customFormat="false" ht="15" hidden="false" customHeight="true" outlineLevel="0" collapsed="false">
      <c r="B136" s="102"/>
      <c r="C136" s="14"/>
      <c r="D136" s="103"/>
      <c r="E136" s="33"/>
      <c r="F136" s="104"/>
      <c r="G136" s="33"/>
      <c r="H136" s="104"/>
      <c r="I136" s="36"/>
      <c r="J136" s="32"/>
      <c r="K136" s="32"/>
      <c r="L136" s="32"/>
      <c r="M136" s="103"/>
      <c r="N136" s="105"/>
      <c r="O136" s="106"/>
      <c r="P136" s="103"/>
      <c r="Q136" s="33"/>
      <c r="R136" s="38"/>
      <c r="S136" s="108"/>
      <c r="T136" s="109"/>
      <c r="U136" s="103"/>
      <c r="V136" s="103"/>
      <c r="W136" s="103"/>
      <c r="X136" s="111"/>
      <c r="Y136" s="111"/>
      <c r="Z136" s="111"/>
      <c r="AA136" s="103"/>
      <c r="AB136" s="53"/>
      <c r="AC136" s="54"/>
      <c r="AD136" s="54"/>
      <c r="AE136" s="54"/>
      <c r="AF136" s="54"/>
      <c r="AG136" s="54"/>
      <c r="AH136" s="54"/>
    </row>
    <row r="137" customFormat="false" ht="15" hidden="false" customHeight="true" outlineLevel="0" collapsed="false">
      <c r="B137" s="102"/>
      <c r="C137" s="14"/>
      <c r="D137" s="103"/>
      <c r="E137" s="33"/>
      <c r="F137" s="104"/>
      <c r="G137" s="33"/>
      <c r="H137" s="104"/>
      <c r="I137" s="36" t="n">
        <f aca="false">I135/2</f>
        <v>0</v>
      </c>
      <c r="J137" s="32"/>
      <c r="K137" s="32"/>
      <c r="L137" s="32"/>
      <c r="M137" s="37"/>
      <c r="N137" s="105"/>
      <c r="O137" s="38" t="n">
        <f aca="false">O135/500</f>
        <v>0</v>
      </c>
      <c r="P137" s="103"/>
      <c r="Q137" s="33"/>
      <c r="R137" s="38"/>
      <c r="S137" s="108"/>
      <c r="T137" s="54" t="n">
        <f aca="false">(N135/15.4323584)*(S135/3.28083989501312)*0.1</f>
        <v>0</v>
      </c>
      <c r="U137" s="103"/>
      <c r="V137" s="103"/>
      <c r="W137" s="103"/>
      <c r="X137" s="111"/>
      <c r="Y137" s="111"/>
      <c r="Z137" s="111"/>
      <c r="AA137" s="103"/>
      <c r="AB137" s="53"/>
      <c r="AC137" s="54"/>
      <c r="AD137" s="54"/>
      <c r="AE137" s="54"/>
      <c r="AF137" s="54"/>
      <c r="AG137" s="54"/>
      <c r="AH137" s="54"/>
    </row>
    <row r="138" customFormat="false" ht="15" hidden="false" customHeight="true" outlineLevel="0" collapsed="false">
      <c r="B138" s="102" t="n">
        <v>45</v>
      </c>
      <c r="C138" s="14" t="s">
        <v>29</v>
      </c>
      <c r="D138" s="103"/>
      <c r="E138" s="33"/>
      <c r="F138" s="104" t="n">
        <f aca="false">E138/15432.3584</f>
        <v>0</v>
      </c>
      <c r="G138" s="33"/>
      <c r="H138" s="104" t="n">
        <f aca="false">G138*F138</f>
        <v>0</v>
      </c>
      <c r="I138" s="36" t="n">
        <f aca="false">IFERROR(15432.3584/G138,0)</f>
        <v>0</v>
      </c>
      <c r="J138" s="103"/>
      <c r="K138" s="32"/>
      <c r="L138" s="32"/>
      <c r="M138" s="103"/>
      <c r="N138" s="105"/>
      <c r="O138" s="106"/>
      <c r="P138" s="103"/>
      <c r="Q138" s="107"/>
      <c r="R138" s="38" t="n">
        <f aca="false">Q139/100</f>
        <v>0</v>
      </c>
      <c r="S138" s="108"/>
      <c r="T138" s="109" t="n">
        <f aca="false">(N138*S138)/1000</f>
        <v>0</v>
      </c>
      <c r="U138" s="103"/>
      <c r="V138" s="103"/>
      <c r="W138" s="103"/>
      <c r="X138" s="111"/>
      <c r="Y138" s="111"/>
      <c r="Z138" s="111"/>
      <c r="AA138" s="103"/>
      <c r="AB138" s="53"/>
      <c r="AC138" s="54" t="n">
        <f aca="false">R138+O140+H138+J139</f>
        <v>0</v>
      </c>
      <c r="AD138" s="54" t="n">
        <f aca="false">AC138*20</f>
        <v>0</v>
      </c>
      <c r="AE138" s="54" t="n">
        <f aca="false">AC138*50</f>
        <v>0</v>
      </c>
      <c r="AF138" s="54" t="n">
        <f aca="false">AC138*250</f>
        <v>0</v>
      </c>
      <c r="AG138" s="54" t="n">
        <f aca="false">AC138*1000</f>
        <v>0</v>
      </c>
      <c r="AH138" s="54" t="n">
        <f aca="false">AC138*5000</f>
        <v>0</v>
      </c>
    </row>
    <row r="139" customFormat="false" ht="15" hidden="false" customHeight="true" outlineLevel="0" collapsed="false">
      <c r="B139" s="102"/>
      <c r="C139" s="14"/>
      <c r="D139" s="103"/>
      <c r="E139" s="33"/>
      <c r="F139" s="104"/>
      <c r="G139" s="33"/>
      <c r="H139" s="104"/>
      <c r="I139" s="36"/>
      <c r="J139" s="32"/>
      <c r="K139" s="32"/>
      <c r="L139" s="32"/>
      <c r="M139" s="103"/>
      <c r="N139" s="105"/>
      <c r="O139" s="106"/>
      <c r="P139" s="103"/>
      <c r="Q139" s="33"/>
      <c r="R139" s="38"/>
      <c r="S139" s="108"/>
      <c r="T139" s="109"/>
      <c r="U139" s="103"/>
      <c r="V139" s="103"/>
      <c r="W139" s="103"/>
      <c r="X139" s="111"/>
      <c r="Y139" s="111"/>
      <c r="Z139" s="111"/>
      <c r="AA139" s="103"/>
      <c r="AB139" s="53"/>
      <c r="AC139" s="54"/>
      <c r="AD139" s="54"/>
      <c r="AE139" s="54"/>
      <c r="AF139" s="54"/>
      <c r="AG139" s="54"/>
      <c r="AH139" s="54"/>
    </row>
    <row r="140" customFormat="false" ht="15" hidden="false" customHeight="true" outlineLevel="0" collapsed="false">
      <c r="B140" s="102"/>
      <c r="C140" s="14"/>
      <c r="D140" s="103"/>
      <c r="E140" s="33"/>
      <c r="F140" s="104"/>
      <c r="G140" s="33"/>
      <c r="H140" s="104"/>
      <c r="I140" s="36" t="n">
        <f aca="false">I138/2</f>
        <v>0</v>
      </c>
      <c r="J140" s="32"/>
      <c r="K140" s="32"/>
      <c r="L140" s="32"/>
      <c r="M140" s="37"/>
      <c r="N140" s="105"/>
      <c r="O140" s="38" t="n">
        <f aca="false">O138/500</f>
        <v>0</v>
      </c>
      <c r="P140" s="103"/>
      <c r="Q140" s="33"/>
      <c r="R140" s="38"/>
      <c r="S140" s="108"/>
      <c r="T140" s="54" t="n">
        <f aca="false">(N138/15.4323584)*(S138/3.28083989501312)*0.1</f>
        <v>0</v>
      </c>
      <c r="U140" s="103"/>
      <c r="V140" s="103"/>
      <c r="W140" s="103"/>
      <c r="X140" s="111"/>
      <c r="Y140" s="111"/>
      <c r="Z140" s="111"/>
      <c r="AA140" s="103"/>
      <c r="AB140" s="53"/>
      <c r="AC140" s="54"/>
      <c r="AD140" s="54"/>
      <c r="AE140" s="54"/>
      <c r="AF140" s="54"/>
      <c r="AG140" s="54"/>
      <c r="AH140" s="54"/>
    </row>
    <row r="141" customFormat="false" ht="15" hidden="false" customHeight="true" outlineLevel="0" collapsed="false">
      <c r="B141" s="102" t="n">
        <v>46</v>
      </c>
      <c r="C141" s="14" t="s">
        <v>29</v>
      </c>
      <c r="D141" s="103"/>
      <c r="E141" s="33"/>
      <c r="F141" s="104" t="n">
        <f aca="false">E141/15432.3584</f>
        <v>0</v>
      </c>
      <c r="G141" s="33"/>
      <c r="H141" s="104" t="n">
        <f aca="false">G141*F141</f>
        <v>0</v>
      </c>
      <c r="I141" s="36" t="n">
        <f aca="false">IFERROR(15432.3584/G141,0)</f>
        <v>0</v>
      </c>
      <c r="J141" s="103"/>
      <c r="K141" s="32"/>
      <c r="L141" s="32"/>
      <c r="M141" s="103"/>
      <c r="N141" s="105"/>
      <c r="O141" s="106"/>
      <c r="P141" s="103"/>
      <c r="Q141" s="107"/>
      <c r="R141" s="38" t="n">
        <f aca="false">Q142/100</f>
        <v>0</v>
      </c>
      <c r="S141" s="108"/>
      <c r="T141" s="109" t="n">
        <f aca="false">(N141*S141)/1000</f>
        <v>0</v>
      </c>
      <c r="U141" s="103"/>
      <c r="V141" s="103"/>
      <c r="W141" s="103"/>
      <c r="X141" s="111"/>
      <c r="Y141" s="111"/>
      <c r="Z141" s="111"/>
      <c r="AA141" s="103"/>
      <c r="AB141" s="53"/>
      <c r="AC141" s="54" t="n">
        <f aca="false">R141+O143+H141+J142</f>
        <v>0</v>
      </c>
      <c r="AD141" s="54" t="n">
        <f aca="false">AC141*20</f>
        <v>0</v>
      </c>
      <c r="AE141" s="54" t="n">
        <f aca="false">AC141*50</f>
        <v>0</v>
      </c>
      <c r="AF141" s="54" t="n">
        <f aca="false">AC141*250</f>
        <v>0</v>
      </c>
      <c r="AG141" s="54" t="n">
        <f aca="false">AC141*1000</f>
        <v>0</v>
      </c>
      <c r="AH141" s="54" t="n">
        <f aca="false">AC141*5000</f>
        <v>0</v>
      </c>
    </row>
    <row r="142" customFormat="false" ht="15" hidden="false" customHeight="true" outlineLevel="0" collapsed="false">
      <c r="B142" s="102"/>
      <c r="C142" s="14"/>
      <c r="D142" s="103"/>
      <c r="E142" s="33"/>
      <c r="F142" s="104"/>
      <c r="G142" s="33"/>
      <c r="H142" s="104"/>
      <c r="I142" s="36"/>
      <c r="J142" s="32"/>
      <c r="K142" s="32"/>
      <c r="L142" s="32"/>
      <c r="M142" s="103"/>
      <c r="N142" s="105"/>
      <c r="O142" s="106"/>
      <c r="P142" s="103"/>
      <c r="Q142" s="33"/>
      <c r="R142" s="38"/>
      <c r="S142" s="108"/>
      <c r="T142" s="109"/>
      <c r="U142" s="103"/>
      <c r="V142" s="103"/>
      <c r="W142" s="103"/>
      <c r="X142" s="111"/>
      <c r="Y142" s="111"/>
      <c r="Z142" s="111"/>
      <c r="AA142" s="103"/>
      <c r="AB142" s="53"/>
      <c r="AC142" s="54"/>
      <c r="AD142" s="54"/>
      <c r="AE142" s="54"/>
      <c r="AF142" s="54"/>
      <c r="AG142" s="54"/>
      <c r="AH142" s="54"/>
    </row>
    <row r="143" customFormat="false" ht="15" hidden="false" customHeight="true" outlineLevel="0" collapsed="false">
      <c r="B143" s="102"/>
      <c r="C143" s="14"/>
      <c r="D143" s="103"/>
      <c r="E143" s="33"/>
      <c r="F143" s="104"/>
      <c r="G143" s="33"/>
      <c r="H143" s="104"/>
      <c r="I143" s="36" t="n">
        <f aca="false">I141/2</f>
        <v>0</v>
      </c>
      <c r="J143" s="32"/>
      <c r="K143" s="32"/>
      <c r="L143" s="32"/>
      <c r="M143" s="37"/>
      <c r="N143" s="105"/>
      <c r="O143" s="38" t="n">
        <f aca="false">O141/500</f>
        <v>0</v>
      </c>
      <c r="P143" s="103"/>
      <c r="Q143" s="33"/>
      <c r="R143" s="38"/>
      <c r="S143" s="108"/>
      <c r="T143" s="54" t="n">
        <f aca="false">(N141/15.4323584)*(S141/3.28083989501312)*0.1</f>
        <v>0</v>
      </c>
      <c r="U143" s="103"/>
      <c r="V143" s="103"/>
      <c r="W143" s="103"/>
      <c r="X143" s="111"/>
      <c r="Y143" s="111"/>
      <c r="Z143" s="111"/>
      <c r="AA143" s="103"/>
      <c r="AB143" s="53"/>
      <c r="AC143" s="54"/>
      <c r="AD143" s="54"/>
      <c r="AE143" s="54"/>
      <c r="AF143" s="54"/>
      <c r="AG143" s="54"/>
      <c r="AH143" s="54"/>
    </row>
    <row r="144" customFormat="false" ht="15" hidden="false" customHeight="true" outlineLevel="0" collapsed="false">
      <c r="B144" s="102" t="n">
        <v>47</v>
      </c>
      <c r="C144" s="14" t="s">
        <v>29</v>
      </c>
      <c r="D144" s="103"/>
      <c r="E144" s="33"/>
      <c r="F144" s="104" t="n">
        <f aca="false">E144/15432.3584</f>
        <v>0</v>
      </c>
      <c r="G144" s="33"/>
      <c r="H144" s="104" t="n">
        <f aca="false">G144*F144</f>
        <v>0</v>
      </c>
      <c r="I144" s="36" t="n">
        <f aca="false">IFERROR(15432.3584/G144,0)</f>
        <v>0</v>
      </c>
      <c r="J144" s="103"/>
      <c r="K144" s="32"/>
      <c r="L144" s="32"/>
      <c r="M144" s="103"/>
      <c r="N144" s="105"/>
      <c r="O144" s="106"/>
      <c r="P144" s="103"/>
      <c r="Q144" s="107"/>
      <c r="R144" s="38" t="n">
        <f aca="false">Q145/100</f>
        <v>0</v>
      </c>
      <c r="S144" s="108"/>
      <c r="T144" s="109" t="n">
        <f aca="false">(N144*S144)/1000</f>
        <v>0</v>
      </c>
      <c r="U144" s="103"/>
      <c r="V144" s="103"/>
      <c r="W144" s="103"/>
      <c r="X144" s="111"/>
      <c r="Y144" s="111"/>
      <c r="Z144" s="111"/>
      <c r="AA144" s="103"/>
      <c r="AB144" s="53"/>
      <c r="AC144" s="54" t="n">
        <f aca="false">R144+O146+H144+J145</f>
        <v>0</v>
      </c>
      <c r="AD144" s="54" t="n">
        <f aca="false">AC144*20</f>
        <v>0</v>
      </c>
      <c r="AE144" s="54" t="n">
        <f aca="false">AC144*50</f>
        <v>0</v>
      </c>
      <c r="AF144" s="54" t="n">
        <f aca="false">AC144*250</f>
        <v>0</v>
      </c>
      <c r="AG144" s="54" t="n">
        <f aca="false">AC144*1000</f>
        <v>0</v>
      </c>
      <c r="AH144" s="54" t="n">
        <f aca="false">AC144*5000</f>
        <v>0</v>
      </c>
    </row>
    <row r="145" customFormat="false" ht="15" hidden="false" customHeight="true" outlineLevel="0" collapsed="false">
      <c r="B145" s="102"/>
      <c r="C145" s="14"/>
      <c r="D145" s="103"/>
      <c r="E145" s="33"/>
      <c r="F145" s="104"/>
      <c r="G145" s="33"/>
      <c r="H145" s="104"/>
      <c r="I145" s="36"/>
      <c r="J145" s="32"/>
      <c r="K145" s="32"/>
      <c r="L145" s="32"/>
      <c r="M145" s="103"/>
      <c r="N145" s="105"/>
      <c r="O145" s="106"/>
      <c r="P145" s="103"/>
      <c r="Q145" s="33"/>
      <c r="R145" s="38"/>
      <c r="S145" s="108"/>
      <c r="T145" s="109"/>
      <c r="U145" s="103"/>
      <c r="V145" s="103"/>
      <c r="W145" s="103"/>
      <c r="X145" s="111"/>
      <c r="Y145" s="111"/>
      <c r="Z145" s="111"/>
      <c r="AA145" s="103"/>
      <c r="AB145" s="53"/>
      <c r="AC145" s="54"/>
      <c r="AD145" s="54"/>
      <c r="AE145" s="54"/>
      <c r="AF145" s="54"/>
      <c r="AG145" s="54"/>
      <c r="AH145" s="54"/>
    </row>
    <row r="146" customFormat="false" ht="15" hidden="false" customHeight="true" outlineLevel="0" collapsed="false">
      <c r="B146" s="102"/>
      <c r="C146" s="14"/>
      <c r="D146" s="103"/>
      <c r="E146" s="33"/>
      <c r="F146" s="104"/>
      <c r="G146" s="33"/>
      <c r="H146" s="104"/>
      <c r="I146" s="36" t="n">
        <f aca="false">I144/2</f>
        <v>0</v>
      </c>
      <c r="J146" s="32"/>
      <c r="K146" s="32"/>
      <c r="L146" s="32"/>
      <c r="M146" s="37"/>
      <c r="N146" s="105"/>
      <c r="O146" s="38" t="n">
        <f aca="false">O144/500</f>
        <v>0</v>
      </c>
      <c r="P146" s="103"/>
      <c r="Q146" s="33"/>
      <c r="R146" s="38"/>
      <c r="S146" s="108"/>
      <c r="T146" s="54" t="n">
        <f aca="false">(N144/15.4323584)*(S144/3.28083989501312)*0.1</f>
        <v>0</v>
      </c>
      <c r="U146" s="103"/>
      <c r="V146" s="103"/>
      <c r="W146" s="103"/>
      <c r="X146" s="111"/>
      <c r="Y146" s="111"/>
      <c r="Z146" s="111"/>
      <c r="AA146" s="103"/>
      <c r="AB146" s="53"/>
      <c r="AC146" s="54"/>
      <c r="AD146" s="54"/>
      <c r="AE146" s="54"/>
      <c r="AF146" s="54"/>
      <c r="AG146" s="54"/>
      <c r="AH146" s="54"/>
    </row>
    <row r="147" customFormat="false" ht="15" hidden="false" customHeight="true" outlineLevel="0" collapsed="false">
      <c r="B147" s="102" t="n">
        <v>48</v>
      </c>
      <c r="C147" s="14" t="s">
        <v>29</v>
      </c>
      <c r="D147" s="103"/>
      <c r="E147" s="33"/>
      <c r="F147" s="104" t="n">
        <f aca="false">E147/15432.3584</f>
        <v>0</v>
      </c>
      <c r="G147" s="33"/>
      <c r="H147" s="104" t="n">
        <f aca="false">G147*F147</f>
        <v>0</v>
      </c>
      <c r="I147" s="36" t="n">
        <f aca="false">IFERROR(15432.3584/G147,0)</f>
        <v>0</v>
      </c>
      <c r="J147" s="103"/>
      <c r="K147" s="32"/>
      <c r="L147" s="32"/>
      <c r="M147" s="103"/>
      <c r="N147" s="105"/>
      <c r="O147" s="106"/>
      <c r="P147" s="103"/>
      <c r="Q147" s="107"/>
      <c r="R147" s="38" t="n">
        <f aca="false">Q148/100</f>
        <v>0</v>
      </c>
      <c r="S147" s="108"/>
      <c r="T147" s="109" t="n">
        <f aca="false">(N147*S147)/1000</f>
        <v>0</v>
      </c>
      <c r="U147" s="103"/>
      <c r="V147" s="103"/>
      <c r="W147" s="103"/>
      <c r="X147" s="111"/>
      <c r="Y147" s="111"/>
      <c r="Z147" s="111"/>
      <c r="AA147" s="103"/>
      <c r="AB147" s="53"/>
      <c r="AC147" s="54" t="n">
        <f aca="false">R147+O149+H147+J148</f>
        <v>0</v>
      </c>
      <c r="AD147" s="54" t="n">
        <f aca="false">AC147*20</f>
        <v>0</v>
      </c>
      <c r="AE147" s="54" t="n">
        <f aca="false">AC147*50</f>
        <v>0</v>
      </c>
      <c r="AF147" s="54" t="n">
        <f aca="false">AC147*250</f>
        <v>0</v>
      </c>
      <c r="AG147" s="54" t="n">
        <f aca="false">AC147*1000</f>
        <v>0</v>
      </c>
      <c r="AH147" s="54" t="n">
        <f aca="false">AC147*5000</f>
        <v>0</v>
      </c>
    </row>
    <row r="148" customFormat="false" ht="15" hidden="false" customHeight="true" outlineLevel="0" collapsed="false">
      <c r="B148" s="102"/>
      <c r="C148" s="14"/>
      <c r="D148" s="103"/>
      <c r="E148" s="33"/>
      <c r="F148" s="104"/>
      <c r="G148" s="33"/>
      <c r="H148" s="104"/>
      <c r="I148" s="36"/>
      <c r="J148" s="32"/>
      <c r="K148" s="32"/>
      <c r="L148" s="32"/>
      <c r="M148" s="103"/>
      <c r="N148" s="105"/>
      <c r="O148" s="106"/>
      <c r="P148" s="103"/>
      <c r="Q148" s="33"/>
      <c r="R148" s="38"/>
      <c r="S148" s="108"/>
      <c r="T148" s="109"/>
      <c r="U148" s="103"/>
      <c r="V148" s="103"/>
      <c r="W148" s="103"/>
      <c r="X148" s="111"/>
      <c r="Y148" s="111"/>
      <c r="Z148" s="111"/>
      <c r="AA148" s="103"/>
      <c r="AB148" s="53"/>
      <c r="AC148" s="54"/>
      <c r="AD148" s="54"/>
      <c r="AE148" s="54"/>
      <c r="AF148" s="54"/>
      <c r="AG148" s="54"/>
      <c r="AH148" s="54"/>
    </row>
    <row r="149" customFormat="false" ht="15" hidden="false" customHeight="true" outlineLevel="0" collapsed="false">
      <c r="B149" s="102"/>
      <c r="C149" s="14"/>
      <c r="D149" s="103"/>
      <c r="E149" s="33"/>
      <c r="F149" s="104"/>
      <c r="G149" s="33"/>
      <c r="H149" s="104"/>
      <c r="I149" s="36" t="n">
        <f aca="false">I147/2</f>
        <v>0</v>
      </c>
      <c r="J149" s="32"/>
      <c r="K149" s="32"/>
      <c r="L149" s="32"/>
      <c r="M149" s="37"/>
      <c r="N149" s="105"/>
      <c r="O149" s="38" t="n">
        <f aca="false">O147/500</f>
        <v>0</v>
      </c>
      <c r="P149" s="103"/>
      <c r="Q149" s="33"/>
      <c r="R149" s="38"/>
      <c r="S149" s="108"/>
      <c r="T149" s="54" t="n">
        <f aca="false">(N147/15.4323584)*(S147/3.28083989501312)*0.1</f>
        <v>0</v>
      </c>
      <c r="U149" s="103"/>
      <c r="V149" s="103"/>
      <c r="W149" s="103"/>
      <c r="X149" s="111"/>
      <c r="Y149" s="111"/>
      <c r="Z149" s="111"/>
      <c r="AA149" s="103"/>
      <c r="AB149" s="53"/>
      <c r="AC149" s="54"/>
      <c r="AD149" s="54"/>
      <c r="AE149" s="54"/>
      <c r="AF149" s="54"/>
      <c r="AG149" s="54"/>
      <c r="AH149" s="54"/>
    </row>
    <row r="150" customFormat="false" ht="15" hidden="false" customHeight="true" outlineLevel="0" collapsed="false">
      <c r="B150" s="102" t="n">
        <v>49</v>
      </c>
      <c r="C150" s="14" t="s">
        <v>29</v>
      </c>
      <c r="D150" s="103"/>
      <c r="E150" s="33"/>
      <c r="F150" s="104" t="n">
        <f aca="false">E150/15432.3584</f>
        <v>0</v>
      </c>
      <c r="G150" s="33"/>
      <c r="H150" s="104" t="n">
        <f aca="false">G150*F150</f>
        <v>0</v>
      </c>
      <c r="I150" s="36" t="n">
        <f aca="false">IFERROR(15432.3584/G150,0)</f>
        <v>0</v>
      </c>
      <c r="J150" s="103"/>
      <c r="K150" s="32"/>
      <c r="L150" s="32"/>
      <c r="M150" s="103"/>
      <c r="N150" s="105"/>
      <c r="O150" s="106"/>
      <c r="P150" s="103"/>
      <c r="Q150" s="107"/>
      <c r="R150" s="38" t="n">
        <f aca="false">Q151/100</f>
        <v>0</v>
      </c>
      <c r="S150" s="108"/>
      <c r="T150" s="109" t="n">
        <f aca="false">(N150*S150)/1000</f>
        <v>0</v>
      </c>
      <c r="U150" s="103"/>
      <c r="V150" s="103"/>
      <c r="W150" s="103"/>
      <c r="X150" s="111"/>
      <c r="Y150" s="111"/>
      <c r="Z150" s="111"/>
      <c r="AA150" s="103"/>
      <c r="AB150" s="53"/>
      <c r="AC150" s="54" t="n">
        <f aca="false">R150+O152+H150+J151</f>
        <v>0</v>
      </c>
      <c r="AD150" s="54" t="n">
        <f aca="false">AC150*20</f>
        <v>0</v>
      </c>
      <c r="AE150" s="54" t="n">
        <f aca="false">AC150*50</f>
        <v>0</v>
      </c>
      <c r="AF150" s="54" t="n">
        <f aca="false">AC150*250</f>
        <v>0</v>
      </c>
      <c r="AG150" s="54" t="n">
        <f aca="false">AC150*1000</f>
        <v>0</v>
      </c>
      <c r="AH150" s="54" t="n">
        <f aca="false">AC150*5000</f>
        <v>0</v>
      </c>
    </row>
    <row r="151" customFormat="false" ht="15" hidden="false" customHeight="true" outlineLevel="0" collapsed="false">
      <c r="B151" s="102"/>
      <c r="C151" s="14"/>
      <c r="D151" s="103"/>
      <c r="E151" s="33"/>
      <c r="F151" s="104"/>
      <c r="G151" s="33"/>
      <c r="H151" s="104"/>
      <c r="I151" s="36"/>
      <c r="J151" s="32"/>
      <c r="K151" s="32"/>
      <c r="L151" s="32"/>
      <c r="M151" s="103"/>
      <c r="N151" s="105"/>
      <c r="O151" s="106"/>
      <c r="P151" s="103"/>
      <c r="Q151" s="33"/>
      <c r="R151" s="38"/>
      <c r="S151" s="108"/>
      <c r="T151" s="109"/>
      <c r="U151" s="103"/>
      <c r="V151" s="103"/>
      <c r="W151" s="103"/>
      <c r="X151" s="111"/>
      <c r="Y151" s="111"/>
      <c r="Z151" s="111"/>
      <c r="AA151" s="103"/>
      <c r="AB151" s="53"/>
      <c r="AC151" s="54"/>
      <c r="AD151" s="54"/>
      <c r="AE151" s="54"/>
      <c r="AF151" s="54"/>
      <c r="AG151" s="54"/>
      <c r="AH151" s="54"/>
    </row>
    <row r="152" customFormat="false" ht="15" hidden="false" customHeight="true" outlineLevel="0" collapsed="false">
      <c r="B152" s="102"/>
      <c r="C152" s="14"/>
      <c r="D152" s="103"/>
      <c r="E152" s="33"/>
      <c r="F152" s="104"/>
      <c r="G152" s="33"/>
      <c r="H152" s="104"/>
      <c r="I152" s="36" t="n">
        <f aca="false">I150/2</f>
        <v>0</v>
      </c>
      <c r="J152" s="32"/>
      <c r="K152" s="32"/>
      <c r="L152" s="32"/>
      <c r="M152" s="37"/>
      <c r="N152" s="105"/>
      <c r="O152" s="38" t="n">
        <f aca="false">O150/500</f>
        <v>0</v>
      </c>
      <c r="P152" s="103"/>
      <c r="Q152" s="33"/>
      <c r="R152" s="38"/>
      <c r="S152" s="108"/>
      <c r="T152" s="54" t="n">
        <f aca="false">(N150/15.4323584)*(S150/3.28083989501312)*0.1</f>
        <v>0</v>
      </c>
      <c r="U152" s="103"/>
      <c r="V152" s="103"/>
      <c r="W152" s="103"/>
      <c r="X152" s="111"/>
      <c r="Y152" s="111"/>
      <c r="Z152" s="111"/>
      <c r="AA152" s="103"/>
      <c r="AB152" s="53"/>
      <c r="AC152" s="54"/>
      <c r="AD152" s="54"/>
      <c r="AE152" s="54"/>
      <c r="AF152" s="54"/>
      <c r="AG152" s="54"/>
      <c r="AH152" s="54"/>
    </row>
    <row r="153" customFormat="false" ht="15" hidden="false" customHeight="true" outlineLevel="0" collapsed="false">
      <c r="B153" s="102" t="n">
        <v>50</v>
      </c>
      <c r="C153" s="14" t="s">
        <v>29</v>
      </c>
      <c r="D153" s="103"/>
      <c r="E153" s="33"/>
      <c r="F153" s="104" t="n">
        <f aca="false">E153/15432.3584</f>
        <v>0</v>
      </c>
      <c r="G153" s="33"/>
      <c r="H153" s="104" t="n">
        <f aca="false">G153*F153</f>
        <v>0</v>
      </c>
      <c r="I153" s="36" t="n">
        <f aca="false">IFERROR(15432.3584/G153,0)</f>
        <v>0</v>
      </c>
      <c r="J153" s="103"/>
      <c r="K153" s="32"/>
      <c r="L153" s="32"/>
      <c r="M153" s="103"/>
      <c r="N153" s="105"/>
      <c r="O153" s="106"/>
      <c r="P153" s="103"/>
      <c r="Q153" s="107"/>
      <c r="R153" s="38" t="n">
        <f aca="false">Q154/100</f>
        <v>0</v>
      </c>
      <c r="S153" s="108"/>
      <c r="T153" s="109" t="n">
        <f aca="false">(N153*S153)/1000</f>
        <v>0</v>
      </c>
      <c r="U153" s="103"/>
      <c r="V153" s="103"/>
      <c r="W153" s="103"/>
      <c r="X153" s="111"/>
      <c r="Y153" s="111"/>
      <c r="Z153" s="111"/>
      <c r="AA153" s="103"/>
      <c r="AB153" s="53"/>
      <c r="AC153" s="54" t="n">
        <f aca="false">R153+O155+H153+J154</f>
        <v>0</v>
      </c>
      <c r="AD153" s="54" t="n">
        <f aca="false">AC153*20</f>
        <v>0</v>
      </c>
      <c r="AE153" s="54" t="n">
        <f aca="false">AC153*50</f>
        <v>0</v>
      </c>
      <c r="AF153" s="54" t="n">
        <f aca="false">AC153*250</f>
        <v>0</v>
      </c>
      <c r="AG153" s="54" t="n">
        <f aca="false">AC153*1000</f>
        <v>0</v>
      </c>
      <c r="AH153" s="54" t="n">
        <f aca="false">AC153*5000</f>
        <v>0</v>
      </c>
    </row>
    <row r="154" customFormat="false" ht="15" hidden="false" customHeight="true" outlineLevel="0" collapsed="false">
      <c r="B154" s="102"/>
      <c r="C154" s="14"/>
      <c r="D154" s="103"/>
      <c r="E154" s="33"/>
      <c r="F154" s="104"/>
      <c r="G154" s="33"/>
      <c r="H154" s="104"/>
      <c r="I154" s="36"/>
      <c r="J154" s="32"/>
      <c r="K154" s="32"/>
      <c r="L154" s="32"/>
      <c r="M154" s="103"/>
      <c r="N154" s="105"/>
      <c r="O154" s="106"/>
      <c r="P154" s="103"/>
      <c r="Q154" s="33"/>
      <c r="R154" s="38"/>
      <c r="S154" s="108"/>
      <c r="T154" s="109"/>
      <c r="U154" s="103"/>
      <c r="V154" s="103"/>
      <c r="W154" s="103"/>
      <c r="X154" s="111"/>
      <c r="Y154" s="111"/>
      <c r="Z154" s="111"/>
      <c r="AA154" s="103"/>
      <c r="AB154" s="53"/>
      <c r="AC154" s="54"/>
      <c r="AD154" s="54"/>
      <c r="AE154" s="54"/>
      <c r="AF154" s="54"/>
      <c r="AG154" s="54"/>
      <c r="AH154" s="54"/>
    </row>
    <row r="155" customFormat="false" ht="15" hidden="false" customHeight="true" outlineLevel="0" collapsed="false">
      <c r="B155" s="102"/>
      <c r="C155" s="14"/>
      <c r="D155" s="103"/>
      <c r="E155" s="33"/>
      <c r="F155" s="104"/>
      <c r="G155" s="33"/>
      <c r="H155" s="104"/>
      <c r="I155" s="36" t="n">
        <f aca="false">I153/2</f>
        <v>0</v>
      </c>
      <c r="J155" s="32"/>
      <c r="K155" s="32"/>
      <c r="L155" s="32"/>
      <c r="M155" s="37"/>
      <c r="N155" s="105"/>
      <c r="O155" s="38" t="n">
        <f aca="false">O153/500</f>
        <v>0</v>
      </c>
      <c r="P155" s="103"/>
      <c r="Q155" s="33"/>
      <c r="R155" s="38"/>
      <c r="S155" s="108"/>
      <c r="T155" s="54" t="n">
        <f aca="false">(N153/15.4323584)*(S153/3.28083989501312)*0.1</f>
        <v>0</v>
      </c>
      <c r="U155" s="103"/>
      <c r="V155" s="103"/>
      <c r="W155" s="103"/>
      <c r="X155" s="111"/>
      <c r="Y155" s="111"/>
      <c r="Z155" s="111"/>
      <c r="AA155" s="103"/>
      <c r="AB155" s="53"/>
      <c r="AC155" s="54"/>
      <c r="AD155" s="54"/>
      <c r="AE155" s="54"/>
      <c r="AF155" s="54"/>
      <c r="AG155" s="54"/>
      <c r="AH155" s="54"/>
    </row>
    <row r="156" customFormat="false" ht="15" hidden="false" customHeight="true" outlineLevel="0" collapsed="false">
      <c r="B156" s="102" t="n">
        <v>51</v>
      </c>
      <c r="C156" s="14" t="s">
        <v>29</v>
      </c>
      <c r="D156" s="103"/>
      <c r="E156" s="33"/>
      <c r="F156" s="104" t="n">
        <f aca="false">E156/15432.3584</f>
        <v>0</v>
      </c>
      <c r="G156" s="33"/>
      <c r="H156" s="104" t="n">
        <f aca="false">G156*F156</f>
        <v>0</v>
      </c>
      <c r="I156" s="36" t="n">
        <f aca="false">IFERROR(15432.3584/G156,0)</f>
        <v>0</v>
      </c>
      <c r="J156" s="103"/>
      <c r="K156" s="32"/>
      <c r="L156" s="32"/>
      <c r="M156" s="103"/>
      <c r="N156" s="105"/>
      <c r="O156" s="106"/>
      <c r="P156" s="103"/>
      <c r="Q156" s="107"/>
      <c r="R156" s="38" t="n">
        <f aca="false">Q157/100</f>
        <v>0</v>
      </c>
      <c r="S156" s="108"/>
      <c r="T156" s="109" t="n">
        <f aca="false">(N156*S156)/1000</f>
        <v>0</v>
      </c>
      <c r="U156" s="103"/>
      <c r="V156" s="103"/>
      <c r="W156" s="103"/>
      <c r="X156" s="111"/>
      <c r="Y156" s="111"/>
      <c r="Z156" s="111"/>
      <c r="AA156" s="103"/>
      <c r="AB156" s="53"/>
      <c r="AC156" s="54" t="n">
        <f aca="false">R156+O158+H156+J157</f>
        <v>0</v>
      </c>
      <c r="AD156" s="54" t="n">
        <f aca="false">AC156*20</f>
        <v>0</v>
      </c>
      <c r="AE156" s="54" t="n">
        <f aca="false">AC156*50</f>
        <v>0</v>
      </c>
      <c r="AF156" s="54" t="n">
        <f aca="false">AC156*250</f>
        <v>0</v>
      </c>
      <c r="AG156" s="54" t="n">
        <f aca="false">AC156*1000</f>
        <v>0</v>
      </c>
      <c r="AH156" s="54" t="n">
        <f aca="false">AC156*5000</f>
        <v>0</v>
      </c>
    </row>
    <row r="157" customFormat="false" ht="15" hidden="false" customHeight="true" outlineLevel="0" collapsed="false">
      <c r="B157" s="102"/>
      <c r="C157" s="14"/>
      <c r="D157" s="103"/>
      <c r="E157" s="33"/>
      <c r="F157" s="104"/>
      <c r="G157" s="33"/>
      <c r="H157" s="104"/>
      <c r="I157" s="36"/>
      <c r="J157" s="32"/>
      <c r="K157" s="32"/>
      <c r="L157" s="32"/>
      <c r="M157" s="103"/>
      <c r="N157" s="105"/>
      <c r="O157" s="106"/>
      <c r="P157" s="103"/>
      <c r="Q157" s="33"/>
      <c r="R157" s="38"/>
      <c r="S157" s="108"/>
      <c r="T157" s="109"/>
      <c r="U157" s="103"/>
      <c r="V157" s="103"/>
      <c r="W157" s="103"/>
      <c r="X157" s="111"/>
      <c r="Y157" s="111"/>
      <c r="Z157" s="111"/>
      <c r="AA157" s="103"/>
      <c r="AB157" s="53"/>
      <c r="AC157" s="54"/>
      <c r="AD157" s="54"/>
      <c r="AE157" s="54"/>
      <c r="AF157" s="54"/>
      <c r="AG157" s="54"/>
      <c r="AH157" s="54"/>
    </row>
    <row r="158" customFormat="false" ht="15" hidden="false" customHeight="true" outlineLevel="0" collapsed="false">
      <c r="B158" s="102"/>
      <c r="C158" s="14"/>
      <c r="D158" s="103"/>
      <c r="E158" s="33"/>
      <c r="F158" s="104"/>
      <c r="G158" s="33"/>
      <c r="H158" s="104"/>
      <c r="I158" s="36" t="n">
        <f aca="false">I156/2</f>
        <v>0</v>
      </c>
      <c r="J158" s="32"/>
      <c r="K158" s="32"/>
      <c r="L158" s="32"/>
      <c r="M158" s="37"/>
      <c r="N158" s="105"/>
      <c r="O158" s="38" t="n">
        <f aca="false">O156/500</f>
        <v>0</v>
      </c>
      <c r="P158" s="103"/>
      <c r="Q158" s="33"/>
      <c r="R158" s="38"/>
      <c r="S158" s="108"/>
      <c r="T158" s="54" t="n">
        <f aca="false">(N156/15.4323584)*(S156/3.28083989501312)*0.1</f>
        <v>0</v>
      </c>
      <c r="U158" s="103"/>
      <c r="V158" s="103"/>
      <c r="W158" s="103"/>
      <c r="X158" s="111"/>
      <c r="Y158" s="111"/>
      <c r="Z158" s="111"/>
      <c r="AA158" s="103"/>
      <c r="AB158" s="53"/>
      <c r="AC158" s="54"/>
      <c r="AD158" s="54"/>
      <c r="AE158" s="54"/>
      <c r="AF158" s="54"/>
      <c r="AG158" s="54"/>
      <c r="AH158" s="54"/>
    </row>
    <row r="159" customFormat="false" ht="15" hidden="false" customHeight="true" outlineLevel="0" collapsed="false">
      <c r="B159" s="102" t="n">
        <v>52</v>
      </c>
      <c r="C159" s="14" t="s">
        <v>29</v>
      </c>
      <c r="D159" s="103"/>
      <c r="E159" s="33"/>
      <c r="F159" s="104" t="n">
        <f aca="false">E159/15432.3584</f>
        <v>0</v>
      </c>
      <c r="G159" s="33"/>
      <c r="H159" s="104" t="n">
        <f aca="false">G159*F159</f>
        <v>0</v>
      </c>
      <c r="I159" s="36" t="n">
        <f aca="false">IFERROR(15432.3584/G159,0)</f>
        <v>0</v>
      </c>
      <c r="J159" s="103"/>
      <c r="K159" s="32"/>
      <c r="L159" s="32"/>
      <c r="M159" s="103"/>
      <c r="N159" s="105"/>
      <c r="O159" s="106"/>
      <c r="P159" s="103"/>
      <c r="Q159" s="107"/>
      <c r="R159" s="38" t="n">
        <f aca="false">Q160/100</f>
        <v>0</v>
      </c>
      <c r="S159" s="108"/>
      <c r="T159" s="109" t="n">
        <f aca="false">(N159*S159)/1000</f>
        <v>0</v>
      </c>
      <c r="U159" s="103"/>
      <c r="V159" s="103"/>
      <c r="W159" s="103"/>
      <c r="X159" s="111"/>
      <c r="Y159" s="111"/>
      <c r="Z159" s="111"/>
      <c r="AA159" s="103"/>
      <c r="AB159" s="53"/>
      <c r="AC159" s="54" t="n">
        <f aca="false">R159+O161+H159+J160</f>
        <v>0</v>
      </c>
      <c r="AD159" s="54" t="n">
        <f aca="false">AC159*20</f>
        <v>0</v>
      </c>
      <c r="AE159" s="54" t="n">
        <f aca="false">AC159*50</f>
        <v>0</v>
      </c>
      <c r="AF159" s="54" t="n">
        <f aca="false">AC159*250</f>
        <v>0</v>
      </c>
      <c r="AG159" s="54" t="n">
        <f aca="false">AC159*1000</f>
        <v>0</v>
      </c>
      <c r="AH159" s="54" t="n">
        <f aca="false">AC159*5000</f>
        <v>0</v>
      </c>
    </row>
    <row r="160" customFormat="false" ht="15" hidden="false" customHeight="true" outlineLevel="0" collapsed="false">
      <c r="B160" s="102"/>
      <c r="C160" s="14"/>
      <c r="D160" s="103"/>
      <c r="E160" s="33"/>
      <c r="F160" s="104"/>
      <c r="G160" s="33"/>
      <c r="H160" s="104"/>
      <c r="I160" s="36"/>
      <c r="J160" s="32"/>
      <c r="K160" s="32"/>
      <c r="L160" s="32"/>
      <c r="M160" s="103"/>
      <c r="N160" s="105"/>
      <c r="O160" s="106"/>
      <c r="P160" s="103"/>
      <c r="Q160" s="33"/>
      <c r="R160" s="38"/>
      <c r="S160" s="108"/>
      <c r="T160" s="109"/>
      <c r="U160" s="103"/>
      <c r="V160" s="103"/>
      <c r="W160" s="103"/>
      <c r="X160" s="111"/>
      <c r="Y160" s="111"/>
      <c r="Z160" s="111"/>
      <c r="AA160" s="103"/>
      <c r="AB160" s="53"/>
      <c r="AC160" s="54"/>
      <c r="AD160" s="54"/>
      <c r="AE160" s="54"/>
      <c r="AF160" s="54"/>
      <c r="AG160" s="54"/>
      <c r="AH160" s="54"/>
    </row>
    <row r="161" customFormat="false" ht="15" hidden="false" customHeight="true" outlineLevel="0" collapsed="false">
      <c r="B161" s="102"/>
      <c r="C161" s="14"/>
      <c r="D161" s="103"/>
      <c r="E161" s="33"/>
      <c r="F161" s="104"/>
      <c r="G161" s="33"/>
      <c r="H161" s="104"/>
      <c r="I161" s="36" t="n">
        <f aca="false">I159/2</f>
        <v>0</v>
      </c>
      <c r="J161" s="32"/>
      <c r="K161" s="32"/>
      <c r="L161" s="32"/>
      <c r="M161" s="37"/>
      <c r="N161" s="105"/>
      <c r="O161" s="38" t="n">
        <f aca="false">O159/500</f>
        <v>0</v>
      </c>
      <c r="P161" s="103"/>
      <c r="Q161" s="33"/>
      <c r="R161" s="38"/>
      <c r="S161" s="108"/>
      <c r="T161" s="54" t="n">
        <f aca="false">(N159/15.4323584)*(S159/3.28083989501312)*0.1</f>
        <v>0</v>
      </c>
      <c r="U161" s="103"/>
      <c r="V161" s="103"/>
      <c r="W161" s="103"/>
      <c r="X161" s="111"/>
      <c r="Y161" s="111"/>
      <c r="Z161" s="111"/>
      <c r="AA161" s="103"/>
      <c r="AB161" s="53"/>
      <c r="AC161" s="54"/>
      <c r="AD161" s="54"/>
      <c r="AE161" s="54"/>
      <c r="AF161" s="54"/>
      <c r="AG161" s="54"/>
      <c r="AH161" s="54"/>
    </row>
    <row r="162" customFormat="false" ht="15" hidden="false" customHeight="true" outlineLevel="0" collapsed="false">
      <c r="B162" s="102" t="n">
        <v>53</v>
      </c>
      <c r="C162" s="14" t="s">
        <v>29</v>
      </c>
      <c r="D162" s="103"/>
      <c r="E162" s="33"/>
      <c r="F162" s="104" t="n">
        <f aca="false">E162/15432.3584</f>
        <v>0</v>
      </c>
      <c r="G162" s="33"/>
      <c r="H162" s="104" t="n">
        <f aca="false">G162*F162</f>
        <v>0</v>
      </c>
      <c r="I162" s="36" t="n">
        <f aca="false">IFERROR(15432.3584/G162,0)</f>
        <v>0</v>
      </c>
      <c r="J162" s="103"/>
      <c r="K162" s="32"/>
      <c r="L162" s="32"/>
      <c r="M162" s="103"/>
      <c r="N162" s="105"/>
      <c r="O162" s="106"/>
      <c r="P162" s="103"/>
      <c r="Q162" s="107"/>
      <c r="R162" s="38" t="n">
        <f aca="false">Q163/100</f>
        <v>0</v>
      </c>
      <c r="S162" s="108"/>
      <c r="T162" s="109" t="n">
        <f aca="false">(N162*S162)/1000</f>
        <v>0</v>
      </c>
      <c r="U162" s="103"/>
      <c r="V162" s="103"/>
      <c r="W162" s="103"/>
      <c r="X162" s="111"/>
      <c r="Y162" s="111"/>
      <c r="Z162" s="111"/>
      <c r="AA162" s="103"/>
      <c r="AB162" s="53"/>
      <c r="AC162" s="54" t="n">
        <f aca="false">R162+O164+H162+J163</f>
        <v>0</v>
      </c>
      <c r="AD162" s="54" t="n">
        <f aca="false">AC162*20</f>
        <v>0</v>
      </c>
      <c r="AE162" s="54" t="n">
        <f aca="false">AC162*50</f>
        <v>0</v>
      </c>
      <c r="AF162" s="54" t="n">
        <f aca="false">AC162*250</f>
        <v>0</v>
      </c>
      <c r="AG162" s="54" t="n">
        <f aca="false">AC162*1000</f>
        <v>0</v>
      </c>
      <c r="AH162" s="54" t="n">
        <f aca="false">AC162*5000</f>
        <v>0</v>
      </c>
    </row>
    <row r="163" customFormat="false" ht="15" hidden="false" customHeight="true" outlineLevel="0" collapsed="false">
      <c r="B163" s="102"/>
      <c r="C163" s="14"/>
      <c r="D163" s="103"/>
      <c r="E163" s="33"/>
      <c r="F163" s="104"/>
      <c r="G163" s="33"/>
      <c r="H163" s="104"/>
      <c r="I163" s="36"/>
      <c r="J163" s="32"/>
      <c r="K163" s="32"/>
      <c r="L163" s="32"/>
      <c r="M163" s="103"/>
      <c r="N163" s="105"/>
      <c r="O163" s="106"/>
      <c r="P163" s="103"/>
      <c r="Q163" s="33"/>
      <c r="R163" s="38"/>
      <c r="S163" s="108"/>
      <c r="T163" s="109"/>
      <c r="U163" s="103"/>
      <c r="V163" s="103"/>
      <c r="W163" s="103"/>
      <c r="X163" s="111"/>
      <c r="Y163" s="111"/>
      <c r="Z163" s="111"/>
      <c r="AA163" s="103"/>
      <c r="AB163" s="53"/>
      <c r="AC163" s="54"/>
      <c r="AD163" s="54"/>
      <c r="AE163" s="54"/>
      <c r="AF163" s="54"/>
      <c r="AG163" s="54"/>
      <c r="AH163" s="54"/>
    </row>
    <row r="164" customFormat="false" ht="15" hidden="false" customHeight="true" outlineLevel="0" collapsed="false">
      <c r="B164" s="102"/>
      <c r="C164" s="14"/>
      <c r="D164" s="103"/>
      <c r="E164" s="33"/>
      <c r="F164" s="104"/>
      <c r="G164" s="33"/>
      <c r="H164" s="104"/>
      <c r="I164" s="36" t="n">
        <f aca="false">I162/2</f>
        <v>0</v>
      </c>
      <c r="J164" s="32"/>
      <c r="K164" s="32"/>
      <c r="L164" s="32"/>
      <c r="M164" s="37"/>
      <c r="N164" s="105"/>
      <c r="O164" s="38" t="n">
        <f aca="false">O162/500</f>
        <v>0</v>
      </c>
      <c r="P164" s="103"/>
      <c r="Q164" s="33"/>
      <c r="R164" s="38"/>
      <c r="S164" s="108"/>
      <c r="T164" s="54" t="n">
        <f aca="false">(N162/15.4323584)*(S162/3.28083989501312)*0.1</f>
        <v>0</v>
      </c>
      <c r="U164" s="103"/>
      <c r="V164" s="103"/>
      <c r="W164" s="103"/>
      <c r="X164" s="111"/>
      <c r="Y164" s="111"/>
      <c r="Z164" s="111"/>
      <c r="AA164" s="103"/>
      <c r="AB164" s="53"/>
      <c r="AC164" s="54"/>
      <c r="AD164" s="54"/>
      <c r="AE164" s="54"/>
      <c r="AF164" s="54"/>
      <c r="AG164" s="54"/>
      <c r="AH164" s="54"/>
    </row>
    <row r="165" customFormat="false" ht="15" hidden="false" customHeight="true" outlineLevel="0" collapsed="false">
      <c r="B165" s="102" t="n">
        <v>54</v>
      </c>
      <c r="C165" s="14" t="s">
        <v>29</v>
      </c>
      <c r="D165" s="103"/>
      <c r="E165" s="33"/>
      <c r="F165" s="104" t="n">
        <f aca="false">E165/15432.3584</f>
        <v>0</v>
      </c>
      <c r="G165" s="33"/>
      <c r="H165" s="104" t="n">
        <f aca="false">G165*F165</f>
        <v>0</v>
      </c>
      <c r="I165" s="36" t="n">
        <f aca="false">IFERROR(15432.3584/G165,0)</f>
        <v>0</v>
      </c>
      <c r="J165" s="103"/>
      <c r="K165" s="32"/>
      <c r="L165" s="32"/>
      <c r="M165" s="103"/>
      <c r="N165" s="105"/>
      <c r="O165" s="106"/>
      <c r="P165" s="103"/>
      <c r="Q165" s="107"/>
      <c r="R165" s="38" t="n">
        <f aca="false">Q166/100</f>
        <v>0</v>
      </c>
      <c r="S165" s="108"/>
      <c r="T165" s="109" t="n">
        <f aca="false">(N165*S165)/1000</f>
        <v>0</v>
      </c>
      <c r="U165" s="103"/>
      <c r="V165" s="103"/>
      <c r="W165" s="103"/>
      <c r="X165" s="111"/>
      <c r="Y165" s="111"/>
      <c r="Z165" s="111"/>
      <c r="AA165" s="103"/>
      <c r="AB165" s="53"/>
      <c r="AC165" s="54" t="n">
        <f aca="false">R165+O167+H165+J166</f>
        <v>0</v>
      </c>
      <c r="AD165" s="54" t="n">
        <f aca="false">AC165*20</f>
        <v>0</v>
      </c>
      <c r="AE165" s="54" t="n">
        <f aca="false">AC165*50</f>
        <v>0</v>
      </c>
      <c r="AF165" s="54" t="n">
        <f aca="false">AC165*250</f>
        <v>0</v>
      </c>
      <c r="AG165" s="54" t="n">
        <f aca="false">AC165*1000</f>
        <v>0</v>
      </c>
      <c r="AH165" s="54" t="n">
        <f aca="false">AC165*5000</f>
        <v>0</v>
      </c>
    </row>
    <row r="166" customFormat="false" ht="15" hidden="false" customHeight="true" outlineLevel="0" collapsed="false">
      <c r="B166" s="102"/>
      <c r="C166" s="14"/>
      <c r="D166" s="103"/>
      <c r="E166" s="33"/>
      <c r="F166" s="104"/>
      <c r="G166" s="33"/>
      <c r="H166" s="104"/>
      <c r="I166" s="36"/>
      <c r="J166" s="32"/>
      <c r="K166" s="32"/>
      <c r="L166" s="32"/>
      <c r="M166" s="103"/>
      <c r="N166" s="105"/>
      <c r="O166" s="106"/>
      <c r="P166" s="103"/>
      <c r="Q166" s="33"/>
      <c r="R166" s="38"/>
      <c r="S166" s="108"/>
      <c r="T166" s="109"/>
      <c r="U166" s="103"/>
      <c r="V166" s="103"/>
      <c r="W166" s="103"/>
      <c r="X166" s="111"/>
      <c r="Y166" s="111"/>
      <c r="Z166" s="111"/>
      <c r="AA166" s="103"/>
      <c r="AB166" s="53"/>
      <c r="AC166" s="54"/>
      <c r="AD166" s="54"/>
      <c r="AE166" s="54"/>
      <c r="AF166" s="54"/>
      <c r="AG166" s="54"/>
      <c r="AH166" s="54"/>
    </row>
    <row r="167" customFormat="false" ht="15" hidden="false" customHeight="true" outlineLevel="0" collapsed="false">
      <c r="B167" s="102"/>
      <c r="C167" s="14"/>
      <c r="D167" s="103"/>
      <c r="E167" s="33"/>
      <c r="F167" s="104"/>
      <c r="G167" s="33"/>
      <c r="H167" s="104"/>
      <c r="I167" s="36" t="n">
        <f aca="false">I165/2</f>
        <v>0</v>
      </c>
      <c r="J167" s="32"/>
      <c r="K167" s="32"/>
      <c r="L167" s="32"/>
      <c r="M167" s="37"/>
      <c r="N167" s="105"/>
      <c r="O167" s="38" t="n">
        <f aca="false">O165/500</f>
        <v>0</v>
      </c>
      <c r="P167" s="103"/>
      <c r="Q167" s="33"/>
      <c r="R167" s="38"/>
      <c r="S167" s="108"/>
      <c r="T167" s="54" t="n">
        <f aca="false">(N165/15.4323584)*(S165/3.28083989501312)*0.1</f>
        <v>0</v>
      </c>
      <c r="U167" s="103"/>
      <c r="V167" s="103"/>
      <c r="W167" s="103"/>
      <c r="X167" s="111"/>
      <c r="Y167" s="111"/>
      <c r="Z167" s="111"/>
      <c r="AA167" s="103"/>
      <c r="AB167" s="53"/>
      <c r="AC167" s="54"/>
      <c r="AD167" s="54"/>
      <c r="AE167" s="54"/>
      <c r="AF167" s="54"/>
      <c r="AG167" s="54"/>
      <c r="AH167" s="54"/>
    </row>
    <row r="168" customFormat="false" ht="15" hidden="false" customHeight="true" outlineLevel="0" collapsed="false">
      <c r="B168" s="102" t="n">
        <v>55</v>
      </c>
      <c r="C168" s="14" t="s">
        <v>29</v>
      </c>
      <c r="D168" s="103"/>
      <c r="E168" s="33"/>
      <c r="F168" s="104" t="n">
        <f aca="false">E168/15432.3584</f>
        <v>0</v>
      </c>
      <c r="G168" s="33"/>
      <c r="H168" s="104" t="n">
        <f aca="false">G168*F168</f>
        <v>0</v>
      </c>
      <c r="I168" s="36" t="n">
        <f aca="false">IFERROR(15432.3584/G168,0)</f>
        <v>0</v>
      </c>
      <c r="J168" s="103"/>
      <c r="K168" s="32"/>
      <c r="L168" s="32"/>
      <c r="M168" s="103"/>
      <c r="N168" s="105"/>
      <c r="O168" s="106"/>
      <c r="P168" s="103"/>
      <c r="Q168" s="107"/>
      <c r="R168" s="38" t="n">
        <f aca="false">Q169/100</f>
        <v>0</v>
      </c>
      <c r="S168" s="108"/>
      <c r="T168" s="109" t="n">
        <f aca="false">(N168*S168)/1000</f>
        <v>0</v>
      </c>
      <c r="U168" s="103"/>
      <c r="V168" s="103"/>
      <c r="W168" s="103"/>
      <c r="X168" s="111"/>
      <c r="Y168" s="111"/>
      <c r="Z168" s="111"/>
      <c r="AA168" s="103"/>
      <c r="AB168" s="53"/>
      <c r="AC168" s="54" t="n">
        <f aca="false">R168+O170+H168+J169</f>
        <v>0</v>
      </c>
      <c r="AD168" s="54" t="n">
        <f aca="false">AC168*20</f>
        <v>0</v>
      </c>
      <c r="AE168" s="54" t="n">
        <f aca="false">AC168*50</f>
        <v>0</v>
      </c>
      <c r="AF168" s="54" t="n">
        <f aca="false">AC168*250</f>
        <v>0</v>
      </c>
      <c r="AG168" s="54" t="n">
        <f aca="false">AC168*1000</f>
        <v>0</v>
      </c>
      <c r="AH168" s="54" t="n">
        <f aca="false">AC168*5000</f>
        <v>0</v>
      </c>
    </row>
    <row r="169" customFormat="false" ht="15" hidden="false" customHeight="true" outlineLevel="0" collapsed="false">
      <c r="B169" s="102"/>
      <c r="C169" s="14"/>
      <c r="D169" s="103"/>
      <c r="E169" s="33"/>
      <c r="F169" s="104"/>
      <c r="G169" s="33"/>
      <c r="H169" s="104"/>
      <c r="I169" s="36"/>
      <c r="J169" s="32"/>
      <c r="K169" s="32"/>
      <c r="L169" s="32"/>
      <c r="M169" s="103"/>
      <c r="N169" s="105"/>
      <c r="O169" s="106"/>
      <c r="P169" s="103"/>
      <c r="Q169" s="33"/>
      <c r="R169" s="38"/>
      <c r="S169" s="108"/>
      <c r="T169" s="109"/>
      <c r="U169" s="103"/>
      <c r="V169" s="103"/>
      <c r="W169" s="103"/>
      <c r="X169" s="111"/>
      <c r="Y169" s="111"/>
      <c r="Z169" s="111"/>
      <c r="AA169" s="103"/>
      <c r="AB169" s="53"/>
      <c r="AC169" s="54"/>
      <c r="AD169" s="54"/>
      <c r="AE169" s="54"/>
      <c r="AF169" s="54"/>
      <c r="AG169" s="54"/>
      <c r="AH169" s="54"/>
    </row>
    <row r="170" customFormat="false" ht="15" hidden="false" customHeight="true" outlineLevel="0" collapsed="false">
      <c r="B170" s="102"/>
      <c r="C170" s="14"/>
      <c r="D170" s="103"/>
      <c r="E170" s="33"/>
      <c r="F170" s="104"/>
      <c r="G170" s="33"/>
      <c r="H170" s="104"/>
      <c r="I170" s="36" t="n">
        <f aca="false">I168/2</f>
        <v>0</v>
      </c>
      <c r="J170" s="32"/>
      <c r="K170" s="32"/>
      <c r="L170" s="32"/>
      <c r="M170" s="37"/>
      <c r="N170" s="105"/>
      <c r="O170" s="38" t="n">
        <f aca="false">O168/500</f>
        <v>0</v>
      </c>
      <c r="P170" s="103"/>
      <c r="Q170" s="33"/>
      <c r="R170" s="38"/>
      <c r="S170" s="108"/>
      <c r="T170" s="54" t="n">
        <f aca="false">(N168/15.4323584)*(S168/3.28083989501312)*0.1</f>
        <v>0</v>
      </c>
      <c r="U170" s="103"/>
      <c r="V170" s="103"/>
      <c r="W170" s="103"/>
      <c r="X170" s="111"/>
      <c r="Y170" s="111"/>
      <c r="Z170" s="111"/>
      <c r="AA170" s="103"/>
      <c r="AB170" s="53"/>
      <c r="AC170" s="54"/>
      <c r="AD170" s="54"/>
      <c r="AE170" s="54"/>
      <c r="AF170" s="54"/>
      <c r="AG170" s="54"/>
      <c r="AH170" s="54"/>
    </row>
    <row r="171" customFormat="false" ht="15" hidden="false" customHeight="true" outlineLevel="0" collapsed="false">
      <c r="B171" s="102" t="n">
        <v>56</v>
      </c>
      <c r="C171" s="14" t="s">
        <v>29</v>
      </c>
      <c r="D171" s="103"/>
      <c r="E171" s="33"/>
      <c r="F171" s="104" t="n">
        <f aca="false">E171/15432.3584</f>
        <v>0</v>
      </c>
      <c r="G171" s="33"/>
      <c r="H171" s="104" t="n">
        <f aca="false">G171*F171</f>
        <v>0</v>
      </c>
      <c r="I171" s="36" t="n">
        <f aca="false">IFERROR(15432.3584/G171,0)</f>
        <v>0</v>
      </c>
      <c r="J171" s="103"/>
      <c r="K171" s="32"/>
      <c r="L171" s="32"/>
      <c r="M171" s="103"/>
      <c r="N171" s="105"/>
      <c r="O171" s="106"/>
      <c r="P171" s="103"/>
      <c r="Q171" s="107"/>
      <c r="R171" s="38" t="n">
        <f aca="false">Q172/100</f>
        <v>0</v>
      </c>
      <c r="S171" s="108"/>
      <c r="T171" s="109" t="n">
        <f aca="false">(N171*S171)/1000</f>
        <v>0</v>
      </c>
      <c r="U171" s="103"/>
      <c r="V171" s="103"/>
      <c r="W171" s="103"/>
      <c r="X171" s="111"/>
      <c r="Y171" s="111"/>
      <c r="Z171" s="111"/>
      <c r="AA171" s="103"/>
      <c r="AB171" s="53"/>
      <c r="AC171" s="54" t="n">
        <f aca="false">R171+O173+H171+J172</f>
        <v>0</v>
      </c>
      <c r="AD171" s="54" t="n">
        <f aca="false">AC171*20</f>
        <v>0</v>
      </c>
      <c r="AE171" s="54" t="n">
        <f aca="false">AC171*50</f>
        <v>0</v>
      </c>
      <c r="AF171" s="54" t="n">
        <f aca="false">AC171*250</f>
        <v>0</v>
      </c>
      <c r="AG171" s="54" t="n">
        <f aca="false">AC171*1000</f>
        <v>0</v>
      </c>
      <c r="AH171" s="54" t="n">
        <f aca="false">AC171*5000</f>
        <v>0</v>
      </c>
    </row>
    <row r="172" customFormat="false" ht="15" hidden="false" customHeight="true" outlineLevel="0" collapsed="false">
      <c r="B172" s="102"/>
      <c r="C172" s="14"/>
      <c r="D172" s="103"/>
      <c r="E172" s="33"/>
      <c r="F172" s="104"/>
      <c r="G172" s="33"/>
      <c r="H172" s="104"/>
      <c r="I172" s="36"/>
      <c r="J172" s="32"/>
      <c r="K172" s="32"/>
      <c r="L172" s="32"/>
      <c r="M172" s="103"/>
      <c r="N172" s="105"/>
      <c r="O172" s="106"/>
      <c r="P172" s="103"/>
      <c r="Q172" s="33"/>
      <c r="R172" s="38"/>
      <c r="S172" s="108"/>
      <c r="T172" s="109"/>
      <c r="U172" s="103"/>
      <c r="V172" s="103"/>
      <c r="W172" s="103"/>
      <c r="X172" s="111"/>
      <c r="Y172" s="111"/>
      <c r="Z172" s="111"/>
      <c r="AA172" s="103"/>
      <c r="AB172" s="53"/>
      <c r="AC172" s="54"/>
      <c r="AD172" s="54"/>
      <c r="AE172" s="54"/>
      <c r="AF172" s="54"/>
      <c r="AG172" s="54"/>
      <c r="AH172" s="54"/>
    </row>
    <row r="173" customFormat="false" ht="15" hidden="false" customHeight="true" outlineLevel="0" collapsed="false">
      <c r="B173" s="102"/>
      <c r="C173" s="14"/>
      <c r="D173" s="103"/>
      <c r="E173" s="33"/>
      <c r="F173" s="104"/>
      <c r="G173" s="33"/>
      <c r="H173" s="104"/>
      <c r="I173" s="36" t="n">
        <f aca="false">I171/2</f>
        <v>0</v>
      </c>
      <c r="J173" s="32"/>
      <c r="K173" s="32"/>
      <c r="L173" s="32"/>
      <c r="M173" s="37"/>
      <c r="N173" s="105"/>
      <c r="O173" s="38" t="n">
        <f aca="false">O171/500</f>
        <v>0</v>
      </c>
      <c r="P173" s="103"/>
      <c r="Q173" s="33"/>
      <c r="R173" s="38"/>
      <c r="S173" s="108"/>
      <c r="T173" s="54" t="n">
        <f aca="false">(N171/15.4323584)*(S171/3.28083989501312)*0.1</f>
        <v>0</v>
      </c>
      <c r="U173" s="103"/>
      <c r="V173" s="103"/>
      <c r="W173" s="103"/>
      <c r="X173" s="111"/>
      <c r="Y173" s="111"/>
      <c r="Z173" s="111"/>
      <c r="AA173" s="103"/>
      <c r="AB173" s="53"/>
      <c r="AC173" s="54"/>
      <c r="AD173" s="54"/>
      <c r="AE173" s="54"/>
      <c r="AF173" s="54"/>
      <c r="AG173" s="54"/>
      <c r="AH173" s="54"/>
    </row>
    <row r="174" customFormat="false" ht="15" hidden="false" customHeight="true" outlineLevel="0" collapsed="false">
      <c r="B174" s="102" t="n">
        <v>57</v>
      </c>
      <c r="C174" s="14" t="s">
        <v>29</v>
      </c>
      <c r="D174" s="103"/>
      <c r="E174" s="33"/>
      <c r="F174" s="104" t="n">
        <f aca="false">E174/15432.3584</f>
        <v>0</v>
      </c>
      <c r="G174" s="33"/>
      <c r="H174" s="104" t="n">
        <f aca="false">G174*F174</f>
        <v>0</v>
      </c>
      <c r="I174" s="36" t="n">
        <f aca="false">IFERROR(15432.3584/G174,0)</f>
        <v>0</v>
      </c>
      <c r="J174" s="103"/>
      <c r="K174" s="32"/>
      <c r="L174" s="32"/>
      <c r="M174" s="103"/>
      <c r="N174" s="105"/>
      <c r="O174" s="106"/>
      <c r="P174" s="103"/>
      <c r="Q174" s="107"/>
      <c r="R174" s="38" t="n">
        <f aca="false">Q175/100</f>
        <v>0</v>
      </c>
      <c r="S174" s="108"/>
      <c r="T174" s="109" t="n">
        <f aca="false">(N174*S174)/1000</f>
        <v>0</v>
      </c>
      <c r="U174" s="103"/>
      <c r="V174" s="103"/>
      <c r="W174" s="103"/>
      <c r="X174" s="111"/>
      <c r="Y174" s="111"/>
      <c r="Z174" s="111"/>
      <c r="AA174" s="103"/>
      <c r="AB174" s="53"/>
      <c r="AC174" s="54" t="n">
        <f aca="false">R174+O176+H174+J175</f>
        <v>0</v>
      </c>
      <c r="AD174" s="54" t="n">
        <f aca="false">AC174*20</f>
        <v>0</v>
      </c>
      <c r="AE174" s="54" t="n">
        <f aca="false">AC174*50</f>
        <v>0</v>
      </c>
      <c r="AF174" s="54" t="n">
        <f aca="false">AC174*250</f>
        <v>0</v>
      </c>
      <c r="AG174" s="54" t="n">
        <f aca="false">AC174*1000</f>
        <v>0</v>
      </c>
      <c r="AH174" s="54" t="n">
        <f aca="false">AC174*5000</f>
        <v>0</v>
      </c>
    </row>
    <row r="175" customFormat="false" ht="15" hidden="false" customHeight="true" outlineLevel="0" collapsed="false">
      <c r="B175" s="102"/>
      <c r="C175" s="14"/>
      <c r="D175" s="103"/>
      <c r="E175" s="33"/>
      <c r="F175" s="104"/>
      <c r="G175" s="33"/>
      <c r="H175" s="104"/>
      <c r="I175" s="36"/>
      <c r="J175" s="32"/>
      <c r="K175" s="32"/>
      <c r="L175" s="32"/>
      <c r="M175" s="103"/>
      <c r="N175" s="105"/>
      <c r="O175" s="106"/>
      <c r="P175" s="103"/>
      <c r="Q175" s="33"/>
      <c r="R175" s="38"/>
      <c r="S175" s="108"/>
      <c r="T175" s="109"/>
      <c r="U175" s="103"/>
      <c r="V175" s="103"/>
      <c r="W175" s="103"/>
      <c r="X175" s="111"/>
      <c r="Y175" s="111"/>
      <c r="Z175" s="111"/>
      <c r="AA175" s="103"/>
      <c r="AB175" s="53"/>
      <c r="AC175" s="54"/>
      <c r="AD175" s="54"/>
      <c r="AE175" s="54"/>
      <c r="AF175" s="54"/>
      <c r="AG175" s="54"/>
      <c r="AH175" s="54"/>
    </row>
    <row r="176" customFormat="false" ht="15" hidden="false" customHeight="true" outlineLevel="0" collapsed="false">
      <c r="B176" s="102"/>
      <c r="C176" s="14"/>
      <c r="D176" s="103"/>
      <c r="E176" s="33"/>
      <c r="F176" s="104"/>
      <c r="G176" s="33"/>
      <c r="H176" s="104"/>
      <c r="I176" s="36" t="n">
        <f aca="false">I174/2</f>
        <v>0</v>
      </c>
      <c r="J176" s="32"/>
      <c r="K176" s="32"/>
      <c r="L176" s="32"/>
      <c r="M176" s="37"/>
      <c r="N176" s="105"/>
      <c r="O176" s="38" t="n">
        <f aca="false">O174/500</f>
        <v>0</v>
      </c>
      <c r="P176" s="103"/>
      <c r="Q176" s="33"/>
      <c r="R176" s="38"/>
      <c r="S176" s="108"/>
      <c r="T176" s="54" t="n">
        <f aca="false">(N174/15.4323584)*(S174/3.28083989501312)*0.1</f>
        <v>0</v>
      </c>
      <c r="U176" s="103"/>
      <c r="V176" s="103"/>
      <c r="W176" s="103"/>
      <c r="X176" s="111"/>
      <c r="Y176" s="111"/>
      <c r="Z176" s="111"/>
      <c r="AA176" s="103"/>
      <c r="AB176" s="53"/>
      <c r="AC176" s="54"/>
      <c r="AD176" s="54"/>
      <c r="AE176" s="54"/>
      <c r="AF176" s="54"/>
      <c r="AG176" s="54"/>
      <c r="AH176" s="54"/>
    </row>
    <row r="177" customFormat="false" ht="15" hidden="false" customHeight="true" outlineLevel="0" collapsed="false">
      <c r="B177" s="102" t="n">
        <v>58</v>
      </c>
      <c r="C177" s="14" t="s">
        <v>29</v>
      </c>
      <c r="D177" s="103"/>
      <c r="E177" s="33"/>
      <c r="F177" s="104" t="n">
        <f aca="false">E177/15432.3584</f>
        <v>0</v>
      </c>
      <c r="G177" s="33"/>
      <c r="H177" s="104" t="n">
        <f aca="false">G177*F177</f>
        <v>0</v>
      </c>
      <c r="I177" s="36" t="n">
        <f aca="false">IFERROR(15432.3584/G177,0)</f>
        <v>0</v>
      </c>
      <c r="J177" s="103"/>
      <c r="K177" s="32"/>
      <c r="L177" s="32"/>
      <c r="M177" s="103"/>
      <c r="N177" s="105"/>
      <c r="O177" s="106"/>
      <c r="P177" s="103"/>
      <c r="Q177" s="107"/>
      <c r="R177" s="38" t="n">
        <f aca="false">Q178/100</f>
        <v>0</v>
      </c>
      <c r="S177" s="108"/>
      <c r="T177" s="109" t="n">
        <f aca="false">(N177*S177)/1000</f>
        <v>0</v>
      </c>
      <c r="U177" s="103"/>
      <c r="V177" s="103"/>
      <c r="W177" s="103"/>
      <c r="X177" s="111"/>
      <c r="Y177" s="111"/>
      <c r="Z177" s="111"/>
      <c r="AA177" s="103"/>
      <c r="AB177" s="53"/>
      <c r="AC177" s="54" t="n">
        <f aca="false">R177+O179+H177+J178</f>
        <v>0</v>
      </c>
      <c r="AD177" s="54" t="n">
        <f aca="false">AC177*20</f>
        <v>0</v>
      </c>
      <c r="AE177" s="54" t="n">
        <f aca="false">AC177*50</f>
        <v>0</v>
      </c>
      <c r="AF177" s="54" t="n">
        <f aca="false">AC177*250</f>
        <v>0</v>
      </c>
      <c r="AG177" s="54" t="n">
        <f aca="false">AC177*1000</f>
        <v>0</v>
      </c>
      <c r="AH177" s="54" t="n">
        <f aca="false">AC177*5000</f>
        <v>0</v>
      </c>
    </row>
    <row r="178" customFormat="false" ht="15" hidden="false" customHeight="true" outlineLevel="0" collapsed="false">
      <c r="B178" s="102"/>
      <c r="C178" s="14"/>
      <c r="D178" s="103"/>
      <c r="E178" s="33"/>
      <c r="F178" s="104"/>
      <c r="G178" s="33"/>
      <c r="H178" s="104"/>
      <c r="I178" s="36"/>
      <c r="J178" s="32"/>
      <c r="K178" s="32"/>
      <c r="L178" s="32"/>
      <c r="M178" s="103"/>
      <c r="N178" s="105"/>
      <c r="O178" s="106"/>
      <c r="P178" s="103"/>
      <c r="Q178" s="33"/>
      <c r="R178" s="38"/>
      <c r="S178" s="108"/>
      <c r="T178" s="109"/>
      <c r="U178" s="103"/>
      <c r="V178" s="103"/>
      <c r="W178" s="103"/>
      <c r="X178" s="111"/>
      <c r="Y178" s="111"/>
      <c r="Z178" s="111"/>
      <c r="AA178" s="103"/>
      <c r="AB178" s="53"/>
      <c r="AC178" s="54"/>
      <c r="AD178" s="54"/>
      <c r="AE178" s="54"/>
      <c r="AF178" s="54"/>
      <c r="AG178" s="54"/>
      <c r="AH178" s="54"/>
    </row>
    <row r="179" customFormat="false" ht="15" hidden="false" customHeight="true" outlineLevel="0" collapsed="false">
      <c r="B179" s="102"/>
      <c r="C179" s="14"/>
      <c r="D179" s="103"/>
      <c r="E179" s="33"/>
      <c r="F179" s="104"/>
      <c r="G179" s="33"/>
      <c r="H179" s="104"/>
      <c r="I179" s="36" t="n">
        <f aca="false">I177/2</f>
        <v>0</v>
      </c>
      <c r="J179" s="32"/>
      <c r="K179" s="32"/>
      <c r="L179" s="32"/>
      <c r="M179" s="37"/>
      <c r="N179" s="105"/>
      <c r="O179" s="38" t="n">
        <f aca="false">O177/500</f>
        <v>0</v>
      </c>
      <c r="P179" s="103"/>
      <c r="Q179" s="33"/>
      <c r="R179" s="38"/>
      <c r="S179" s="108"/>
      <c r="T179" s="54" t="n">
        <f aca="false">(N177/15.4323584)*(S177/3.28083989501312)*0.1</f>
        <v>0</v>
      </c>
      <c r="U179" s="103"/>
      <c r="V179" s="103"/>
      <c r="W179" s="103"/>
      <c r="X179" s="111"/>
      <c r="Y179" s="111"/>
      <c r="Z179" s="111"/>
      <c r="AA179" s="103"/>
      <c r="AB179" s="53"/>
      <c r="AC179" s="54"/>
      <c r="AD179" s="54"/>
      <c r="AE179" s="54"/>
      <c r="AF179" s="54"/>
      <c r="AG179" s="54"/>
      <c r="AH179" s="54"/>
    </row>
    <row r="180" customFormat="false" ht="15" hidden="false" customHeight="true" outlineLevel="0" collapsed="false">
      <c r="B180" s="102" t="n">
        <v>59</v>
      </c>
      <c r="C180" s="14" t="s">
        <v>29</v>
      </c>
      <c r="D180" s="103"/>
      <c r="E180" s="33"/>
      <c r="F180" s="104" t="n">
        <f aca="false">E180/15432.3584</f>
        <v>0</v>
      </c>
      <c r="G180" s="33"/>
      <c r="H180" s="104" t="n">
        <f aca="false">G180*F180</f>
        <v>0</v>
      </c>
      <c r="I180" s="36" t="n">
        <f aca="false">IFERROR(15432.3584/G180,0)</f>
        <v>0</v>
      </c>
      <c r="J180" s="103"/>
      <c r="K180" s="32"/>
      <c r="L180" s="32"/>
      <c r="M180" s="103"/>
      <c r="N180" s="105"/>
      <c r="O180" s="106"/>
      <c r="P180" s="103"/>
      <c r="Q180" s="107"/>
      <c r="R180" s="38" t="n">
        <f aca="false">Q181/100</f>
        <v>0</v>
      </c>
      <c r="S180" s="108"/>
      <c r="T180" s="109" t="n">
        <f aca="false">(N180*S180)/1000</f>
        <v>0</v>
      </c>
      <c r="U180" s="103"/>
      <c r="V180" s="103"/>
      <c r="W180" s="103"/>
      <c r="X180" s="111"/>
      <c r="Y180" s="111"/>
      <c r="Z180" s="111"/>
      <c r="AA180" s="103"/>
      <c r="AB180" s="53"/>
      <c r="AC180" s="54" t="n">
        <f aca="false">R180+O182+H180+J181</f>
        <v>0</v>
      </c>
      <c r="AD180" s="54" t="n">
        <f aca="false">AC180*20</f>
        <v>0</v>
      </c>
      <c r="AE180" s="54" t="n">
        <f aca="false">AC180*50</f>
        <v>0</v>
      </c>
      <c r="AF180" s="54" t="n">
        <f aca="false">AC180*250</f>
        <v>0</v>
      </c>
      <c r="AG180" s="54" t="n">
        <f aca="false">AC180*1000</f>
        <v>0</v>
      </c>
      <c r="AH180" s="54" t="n">
        <f aca="false">AC180*5000</f>
        <v>0</v>
      </c>
    </row>
    <row r="181" customFormat="false" ht="15" hidden="false" customHeight="true" outlineLevel="0" collapsed="false">
      <c r="B181" s="102"/>
      <c r="C181" s="14"/>
      <c r="D181" s="103"/>
      <c r="E181" s="33"/>
      <c r="F181" s="104"/>
      <c r="G181" s="33"/>
      <c r="H181" s="104"/>
      <c r="I181" s="36"/>
      <c r="J181" s="32"/>
      <c r="K181" s="32"/>
      <c r="L181" s="32"/>
      <c r="M181" s="103"/>
      <c r="N181" s="105"/>
      <c r="O181" s="106"/>
      <c r="P181" s="103"/>
      <c r="Q181" s="33"/>
      <c r="R181" s="38"/>
      <c r="S181" s="108"/>
      <c r="T181" s="109"/>
      <c r="U181" s="103"/>
      <c r="V181" s="103"/>
      <c r="W181" s="103"/>
      <c r="X181" s="111"/>
      <c r="Y181" s="111"/>
      <c r="Z181" s="111"/>
      <c r="AA181" s="103"/>
      <c r="AB181" s="53"/>
      <c r="AC181" s="54"/>
      <c r="AD181" s="54"/>
      <c r="AE181" s="54"/>
      <c r="AF181" s="54"/>
      <c r="AG181" s="54"/>
      <c r="AH181" s="54"/>
    </row>
    <row r="182" customFormat="false" ht="15" hidden="false" customHeight="true" outlineLevel="0" collapsed="false">
      <c r="B182" s="102"/>
      <c r="C182" s="14"/>
      <c r="D182" s="103"/>
      <c r="E182" s="33"/>
      <c r="F182" s="104"/>
      <c r="G182" s="33"/>
      <c r="H182" s="104"/>
      <c r="I182" s="36" t="n">
        <f aca="false">I180/2</f>
        <v>0</v>
      </c>
      <c r="J182" s="32"/>
      <c r="K182" s="32"/>
      <c r="L182" s="32"/>
      <c r="M182" s="37"/>
      <c r="N182" s="105"/>
      <c r="O182" s="38" t="n">
        <f aca="false">O180/500</f>
        <v>0</v>
      </c>
      <c r="P182" s="103"/>
      <c r="Q182" s="33"/>
      <c r="R182" s="38"/>
      <c r="S182" s="108"/>
      <c r="T182" s="54" t="n">
        <f aca="false">(N180/15.4323584)*(S180/3.28083989501312)*0.1</f>
        <v>0</v>
      </c>
      <c r="U182" s="103"/>
      <c r="V182" s="103"/>
      <c r="W182" s="103"/>
      <c r="X182" s="111"/>
      <c r="Y182" s="111"/>
      <c r="Z182" s="111"/>
      <c r="AA182" s="103"/>
      <c r="AB182" s="53"/>
      <c r="AC182" s="54"/>
      <c r="AD182" s="54"/>
      <c r="AE182" s="54"/>
      <c r="AF182" s="54"/>
      <c r="AG182" s="54"/>
      <c r="AH182" s="54"/>
    </row>
    <row r="183" customFormat="false" ht="15" hidden="false" customHeight="true" outlineLevel="0" collapsed="false">
      <c r="B183" s="102" t="n">
        <v>60</v>
      </c>
      <c r="C183" s="14" t="s">
        <v>29</v>
      </c>
      <c r="D183" s="103"/>
      <c r="E183" s="33"/>
      <c r="F183" s="104" t="n">
        <f aca="false">E183/15432.3584</f>
        <v>0</v>
      </c>
      <c r="G183" s="33"/>
      <c r="H183" s="104" t="n">
        <f aca="false">G183*F183</f>
        <v>0</v>
      </c>
      <c r="I183" s="36" t="n">
        <f aca="false">IFERROR(15432.3584/G183,0)</f>
        <v>0</v>
      </c>
      <c r="J183" s="103"/>
      <c r="K183" s="32"/>
      <c r="L183" s="32"/>
      <c r="M183" s="103"/>
      <c r="N183" s="105"/>
      <c r="O183" s="106"/>
      <c r="P183" s="103"/>
      <c r="Q183" s="107"/>
      <c r="R183" s="38" t="n">
        <f aca="false">Q184/100</f>
        <v>0</v>
      </c>
      <c r="S183" s="108"/>
      <c r="T183" s="109" t="n">
        <f aca="false">(N183*S183)/1000</f>
        <v>0</v>
      </c>
      <c r="U183" s="103"/>
      <c r="V183" s="103"/>
      <c r="W183" s="103"/>
      <c r="X183" s="111"/>
      <c r="Y183" s="111"/>
      <c r="Z183" s="111"/>
      <c r="AA183" s="103"/>
      <c r="AB183" s="53"/>
      <c r="AC183" s="54" t="n">
        <f aca="false">R183+O185+H183+J184</f>
        <v>0</v>
      </c>
      <c r="AD183" s="54" t="n">
        <f aca="false">AC183*20</f>
        <v>0</v>
      </c>
      <c r="AE183" s="54" t="n">
        <f aca="false">AC183*50</f>
        <v>0</v>
      </c>
      <c r="AF183" s="54" t="n">
        <f aca="false">AC183*250</f>
        <v>0</v>
      </c>
      <c r="AG183" s="54" t="n">
        <f aca="false">AC183*1000</f>
        <v>0</v>
      </c>
      <c r="AH183" s="54" t="n">
        <f aca="false">AC183*5000</f>
        <v>0</v>
      </c>
    </row>
    <row r="184" customFormat="false" ht="15" hidden="false" customHeight="true" outlineLevel="0" collapsed="false">
      <c r="B184" s="102"/>
      <c r="C184" s="14"/>
      <c r="D184" s="103"/>
      <c r="E184" s="33"/>
      <c r="F184" s="104"/>
      <c r="G184" s="33"/>
      <c r="H184" s="104"/>
      <c r="I184" s="36"/>
      <c r="J184" s="32"/>
      <c r="K184" s="32"/>
      <c r="L184" s="32"/>
      <c r="M184" s="103"/>
      <c r="N184" s="105"/>
      <c r="O184" s="106"/>
      <c r="P184" s="103"/>
      <c r="Q184" s="33"/>
      <c r="R184" s="38"/>
      <c r="S184" s="108"/>
      <c r="T184" s="109"/>
      <c r="U184" s="103"/>
      <c r="V184" s="103"/>
      <c r="W184" s="103"/>
      <c r="X184" s="111"/>
      <c r="Y184" s="111"/>
      <c r="Z184" s="111"/>
      <c r="AA184" s="103"/>
      <c r="AB184" s="53"/>
      <c r="AC184" s="54"/>
      <c r="AD184" s="54"/>
      <c r="AE184" s="54"/>
      <c r="AF184" s="54"/>
      <c r="AG184" s="54"/>
      <c r="AH184" s="54"/>
    </row>
    <row r="185" customFormat="false" ht="15" hidden="false" customHeight="true" outlineLevel="0" collapsed="false">
      <c r="B185" s="102"/>
      <c r="C185" s="14"/>
      <c r="D185" s="103"/>
      <c r="E185" s="33"/>
      <c r="F185" s="104"/>
      <c r="G185" s="33"/>
      <c r="H185" s="104"/>
      <c r="I185" s="36" t="n">
        <f aca="false">I183/2</f>
        <v>0</v>
      </c>
      <c r="J185" s="32"/>
      <c r="K185" s="32"/>
      <c r="L185" s="32"/>
      <c r="M185" s="37"/>
      <c r="N185" s="105"/>
      <c r="O185" s="38" t="n">
        <f aca="false">O183/500</f>
        <v>0</v>
      </c>
      <c r="P185" s="103"/>
      <c r="Q185" s="33"/>
      <c r="R185" s="38"/>
      <c r="S185" s="108"/>
      <c r="T185" s="54" t="n">
        <f aca="false">(N183/15.4323584)*(S183/3.28083989501312)*0.1</f>
        <v>0</v>
      </c>
      <c r="U185" s="103"/>
      <c r="V185" s="103"/>
      <c r="W185" s="103"/>
      <c r="X185" s="111"/>
      <c r="Y185" s="111"/>
      <c r="Z185" s="111"/>
      <c r="AA185" s="103"/>
      <c r="AB185" s="53"/>
      <c r="AC185" s="54"/>
      <c r="AD185" s="54"/>
      <c r="AE185" s="54"/>
      <c r="AF185" s="54"/>
      <c r="AG185" s="54"/>
      <c r="AH185" s="54"/>
    </row>
    <row r="186" customFormat="false" ht="15" hidden="false" customHeight="true" outlineLevel="0" collapsed="false">
      <c r="B186" s="102" t="n">
        <v>61</v>
      </c>
      <c r="C186" s="14" t="s">
        <v>29</v>
      </c>
      <c r="D186" s="103"/>
      <c r="E186" s="33"/>
      <c r="F186" s="104" t="n">
        <f aca="false">E186/15432.3584</f>
        <v>0</v>
      </c>
      <c r="G186" s="33"/>
      <c r="H186" s="104" t="n">
        <f aca="false">G186*F186</f>
        <v>0</v>
      </c>
      <c r="I186" s="36" t="n">
        <f aca="false">IFERROR(15432.3584/G186,0)</f>
        <v>0</v>
      </c>
      <c r="J186" s="103"/>
      <c r="K186" s="32"/>
      <c r="L186" s="32"/>
      <c r="M186" s="103"/>
      <c r="N186" s="105"/>
      <c r="O186" s="106"/>
      <c r="P186" s="103"/>
      <c r="Q186" s="107"/>
      <c r="R186" s="38" t="n">
        <f aca="false">Q187/100</f>
        <v>0</v>
      </c>
      <c r="S186" s="108"/>
      <c r="T186" s="109" t="n">
        <f aca="false">(N186*S186)/1000</f>
        <v>0</v>
      </c>
      <c r="U186" s="103"/>
      <c r="V186" s="103"/>
      <c r="W186" s="103"/>
      <c r="X186" s="111"/>
      <c r="Y186" s="111"/>
      <c r="Z186" s="111"/>
      <c r="AA186" s="103"/>
      <c r="AB186" s="53"/>
      <c r="AC186" s="54" t="n">
        <f aca="false">R186+O188+H186+J187</f>
        <v>0</v>
      </c>
      <c r="AD186" s="54" t="n">
        <f aca="false">AC186*20</f>
        <v>0</v>
      </c>
      <c r="AE186" s="54" t="n">
        <f aca="false">AC186*50</f>
        <v>0</v>
      </c>
      <c r="AF186" s="54" t="n">
        <f aca="false">AC186*250</f>
        <v>0</v>
      </c>
      <c r="AG186" s="54" t="n">
        <f aca="false">AC186*1000</f>
        <v>0</v>
      </c>
      <c r="AH186" s="54" t="n">
        <f aca="false">AC186*5000</f>
        <v>0</v>
      </c>
    </row>
    <row r="187" customFormat="false" ht="15" hidden="false" customHeight="true" outlineLevel="0" collapsed="false">
      <c r="B187" s="102"/>
      <c r="C187" s="14"/>
      <c r="D187" s="103"/>
      <c r="E187" s="33"/>
      <c r="F187" s="104"/>
      <c r="G187" s="33"/>
      <c r="H187" s="104"/>
      <c r="I187" s="36"/>
      <c r="J187" s="32"/>
      <c r="K187" s="32"/>
      <c r="L187" s="32"/>
      <c r="M187" s="103"/>
      <c r="N187" s="105"/>
      <c r="O187" s="106"/>
      <c r="P187" s="103"/>
      <c r="Q187" s="33"/>
      <c r="R187" s="38"/>
      <c r="S187" s="108"/>
      <c r="T187" s="109"/>
      <c r="U187" s="103"/>
      <c r="V187" s="103"/>
      <c r="W187" s="103"/>
      <c r="X187" s="111"/>
      <c r="Y187" s="111"/>
      <c r="Z187" s="111"/>
      <c r="AA187" s="103"/>
      <c r="AB187" s="53"/>
      <c r="AC187" s="54"/>
      <c r="AD187" s="54"/>
      <c r="AE187" s="54"/>
      <c r="AF187" s="54"/>
      <c r="AG187" s="54"/>
      <c r="AH187" s="54"/>
    </row>
    <row r="188" customFormat="false" ht="15" hidden="false" customHeight="true" outlineLevel="0" collapsed="false">
      <c r="B188" s="102"/>
      <c r="C188" s="14"/>
      <c r="D188" s="103"/>
      <c r="E188" s="33"/>
      <c r="F188" s="104"/>
      <c r="G188" s="33"/>
      <c r="H188" s="104"/>
      <c r="I188" s="36" t="n">
        <f aca="false">I186/2</f>
        <v>0</v>
      </c>
      <c r="J188" s="32"/>
      <c r="K188" s="32"/>
      <c r="L188" s="32"/>
      <c r="M188" s="37"/>
      <c r="N188" s="105"/>
      <c r="O188" s="38" t="n">
        <f aca="false">O186/500</f>
        <v>0</v>
      </c>
      <c r="P188" s="103"/>
      <c r="Q188" s="33"/>
      <c r="R188" s="38"/>
      <c r="S188" s="108"/>
      <c r="T188" s="54" t="n">
        <f aca="false">(N186/15.4323584)*(S186/3.28083989501312)*0.1</f>
        <v>0</v>
      </c>
      <c r="U188" s="103"/>
      <c r="V188" s="103"/>
      <c r="W188" s="103"/>
      <c r="X188" s="111"/>
      <c r="Y188" s="111"/>
      <c r="Z188" s="111"/>
      <c r="AA188" s="103"/>
      <c r="AB188" s="53"/>
      <c r="AC188" s="54"/>
      <c r="AD188" s="54"/>
      <c r="AE188" s="54"/>
      <c r="AF188" s="54"/>
      <c r="AG188" s="54"/>
      <c r="AH188" s="54"/>
    </row>
    <row r="189" customFormat="false" ht="15" hidden="false" customHeight="true" outlineLevel="0" collapsed="false">
      <c r="B189" s="102" t="n">
        <v>62</v>
      </c>
      <c r="C189" s="14" t="s">
        <v>29</v>
      </c>
      <c r="D189" s="103"/>
      <c r="E189" s="33"/>
      <c r="F189" s="104" t="n">
        <f aca="false">E189/15432.3584</f>
        <v>0</v>
      </c>
      <c r="G189" s="33"/>
      <c r="H189" s="104" t="n">
        <f aca="false">G189*F189</f>
        <v>0</v>
      </c>
      <c r="I189" s="36" t="n">
        <f aca="false">IFERROR(15432.3584/G189,0)</f>
        <v>0</v>
      </c>
      <c r="J189" s="103"/>
      <c r="K189" s="32"/>
      <c r="L189" s="32"/>
      <c r="M189" s="103"/>
      <c r="N189" s="105"/>
      <c r="O189" s="106"/>
      <c r="P189" s="103"/>
      <c r="Q189" s="107"/>
      <c r="R189" s="38" t="n">
        <f aca="false">Q190/100</f>
        <v>0</v>
      </c>
      <c r="S189" s="108"/>
      <c r="T189" s="109" t="n">
        <f aca="false">(N189*S189)/1000</f>
        <v>0</v>
      </c>
      <c r="U189" s="103"/>
      <c r="V189" s="103"/>
      <c r="W189" s="103"/>
      <c r="X189" s="111"/>
      <c r="Y189" s="111"/>
      <c r="Z189" s="111"/>
      <c r="AA189" s="103"/>
      <c r="AB189" s="53"/>
      <c r="AC189" s="54" t="n">
        <f aca="false">R189+O191+H189+J190</f>
        <v>0</v>
      </c>
      <c r="AD189" s="54" t="n">
        <f aca="false">AC189*20</f>
        <v>0</v>
      </c>
      <c r="AE189" s="54" t="n">
        <f aca="false">AC189*50</f>
        <v>0</v>
      </c>
      <c r="AF189" s="54" t="n">
        <f aca="false">AC189*250</f>
        <v>0</v>
      </c>
      <c r="AG189" s="54" t="n">
        <f aca="false">AC189*1000</f>
        <v>0</v>
      </c>
      <c r="AH189" s="54" t="n">
        <f aca="false">AC189*5000</f>
        <v>0</v>
      </c>
    </row>
    <row r="190" customFormat="false" ht="15" hidden="false" customHeight="true" outlineLevel="0" collapsed="false">
      <c r="B190" s="102"/>
      <c r="C190" s="14"/>
      <c r="D190" s="103"/>
      <c r="E190" s="33"/>
      <c r="F190" s="104"/>
      <c r="G190" s="33"/>
      <c r="H190" s="104"/>
      <c r="I190" s="36"/>
      <c r="J190" s="32"/>
      <c r="K190" s="32"/>
      <c r="L190" s="32"/>
      <c r="M190" s="103"/>
      <c r="N190" s="105"/>
      <c r="O190" s="106"/>
      <c r="P190" s="103"/>
      <c r="Q190" s="33"/>
      <c r="R190" s="38"/>
      <c r="S190" s="108"/>
      <c r="T190" s="109"/>
      <c r="U190" s="103"/>
      <c r="V190" s="103"/>
      <c r="W190" s="103"/>
      <c r="X190" s="111"/>
      <c r="Y190" s="111"/>
      <c r="Z190" s="111"/>
      <c r="AA190" s="103"/>
      <c r="AB190" s="53"/>
      <c r="AC190" s="54"/>
      <c r="AD190" s="54"/>
      <c r="AE190" s="54"/>
      <c r="AF190" s="54"/>
      <c r="AG190" s="54"/>
      <c r="AH190" s="54"/>
    </row>
    <row r="191" customFormat="false" ht="15" hidden="false" customHeight="true" outlineLevel="0" collapsed="false">
      <c r="B191" s="102"/>
      <c r="C191" s="14"/>
      <c r="D191" s="103"/>
      <c r="E191" s="33"/>
      <c r="F191" s="104"/>
      <c r="G191" s="33"/>
      <c r="H191" s="104"/>
      <c r="I191" s="36" t="n">
        <f aca="false">I189/2</f>
        <v>0</v>
      </c>
      <c r="J191" s="32"/>
      <c r="K191" s="32"/>
      <c r="L191" s="32"/>
      <c r="M191" s="37"/>
      <c r="N191" s="105"/>
      <c r="O191" s="38" t="n">
        <f aca="false">O189/500</f>
        <v>0</v>
      </c>
      <c r="P191" s="103"/>
      <c r="Q191" s="33"/>
      <c r="R191" s="38"/>
      <c r="S191" s="108"/>
      <c r="T191" s="54" t="n">
        <f aca="false">(N189/15.4323584)*(S189/3.28083989501312)*0.1</f>
        <v>0</v>
      </c>
      <c r="U191" s="103"/>
      <c r="V191" s="103"/>
      <c r="W191" s="103"/>
      <c r="X191" s="111"/>
      <c r="Y191" s="111"/>
      <c r="Z191" s="111"/>
      <c r="AA191" s="103"/>
      <c r="AB191" s="53"/>
      <c r="AC191" s="54"/>
      <c r="AD191" s="54"/>
      <c r="AE191" s="54"/>
      <c r="AF191" s="54"/>
      <c r="AG191" s="54"/>
      <c r="AH191" s="54"/>
    </row>
    <row r="192" customFormat="false" ht="15" hidden="false" customHeight="true" outlineLevel="0" collapsed="false">
      <c r="B192" s="102" t="n">
        <v>63</v>
      </c>
      <c r="C192" s="14" t="s">
        <v>29</v>
      </c>
      <c r="D192" s="103"/>
      <c r="E192" s="33"/>
      <c r="F192" s="104" t="n">
        <f aca="false">E192/15432.3584</f>
        <v>0</v>
      </c>
      <c r="G192" s="33"/>
      <c r="H192" s="104" t="n">
        <f aca="false">G192*F192</f>
        <v>0</v>
      </c>
      <c r="I192" s="36" t="n">
        <f aca="false">IFERROR(15432.3584/G192,0)</f>
        <v>0</v>
      </c>
      <c r="J192" s="103"/>
      <c r="K192" s="32"/>
      <c r="L192" s="32"/>
      <c r="M192" s="103"/>
      <c r="N192" s="105"/>
      <c r="O192" s="106"/>
      <c r="P192" s="103"/>
      <c r="Q192" s="107"/>
      <c r="R192" s="38" t="n">
        <f aca="false">Q193/100</f>
        <v>0</v>
      </c>
      <c r="S192" s="108"/>
      <c r="T192" s="109" t="n">
        <f aca="false">(N192*S192)/1000</f>
        <v>0</v>
      </c>
      <c r="U192" s="103"/>
      <c r="V192" s="103"/>
      <c r="W192" s="103"/>
      <c r="X192" s="111"/>
      <c r="Y192" s="111"/>
      <c r="Z192" s="111"/>
      <c r="AA192" s="103"/>
      <c r="AB192" s="53"/>
      <c r="AC192" s="54" t="n">
        <f aca="false">R192+O194+H192+J193</f>
        <v>0</v>
      </c>
      <c r="AD192" s="54" t="n">
        <f aca="false">AC192*20</f>
        <v>0</v>
      </c>
      <c r="AE192" s="54" t="n">
        <f aca="false">AC192*50</f>
        <v>0</v>
      </c>
      <c r="AF192" s="54" t="n">
        <f aca="false">AC192*250</f>
        <v>0</v>
      </c>
      <c r="AG192" s="54" t="n">
        <f aca="false">AC192*1000</f>
        <v>0</v>
      </c>
      <c r="AH192" s="54" t="n">
        <f aca="false">AC192*5000</f>
        <v>0</v>
      </c>
    </row>
    <row r="193" customFormat="false" ht="15" hidden="false" customHeight="true" outlineLevel="0" collapsed="false">
      <c r="B193" s="102"/>
      <c r="C193" s="14"/>
      <c r="D193" s="103"/>
      <c r="E193" s="33"/>
      <c r="F193" s="104"/>
      <c r="G193" s="33"/>
      <c r="H193" s="104"/>
      <c r="I193" s="36"/>
      <c r="J193" s="32"/>
      <c r="K193" s="32"/>
      <c r="L193" s="32"/>
      <c r="M193" s="103"/>
      <c r="N193" s="105"/>
      <c r="O193" s="106"/>
      <c r="P193" s="103"/>
      <c r="Q193" s="33"/>
      <c r="R193" s="38"/>
      <c r="S193" s="108"/>
      <c r="T193" s="109"/>
      <c r="U193" s="103"/>
      <c r="V193" s="103"/>
      <c r="W193" s="103"/>
      <c r="X193" s="111"/>
      <c r="Y193" s="111"/>
      <c r="Z193" s="111"/>
      <c r="AA193" s="103"/>
      <c r="AB193" s="53"/>
      <c r="AC193" s="54"/>
      <c r="AD193" s="54"/>
      <c r="AE193" s="54"/>
      <c r="AF193" s="54"/>
      <c r="AG193" s="54"/>
      <c r="AH193" s="54"/>
    </row>
    <row r="194" customFormat="false" ht="15" hidden="false" customHeight="true" outlineLevel="0" collapsed="false">
      <c r="B194" s="102"/>
      <c r="C194" s="14"/>
      <c r="D194" s="103"/>
      <c r="E194" s="33"/>
      <c r="F194" s="104"/>
      <c r="G194" s="33"/>
      <c r="H194" s="104"/>
      <c r="I194" s="36" t="n">
        <f aca="false">I192/2</f>
        <v>0</v>
      </c>
      <c r="J194" s="32"/>
      <c r="K194" s="32"/>
      <c r="L194" s="32"/>
      <c r="M194" s="37"/>
      <c r="N194" s="105"/>
      <c r="O194" s="38" t="n">
        <f aca="false">O192/500</f>
        <v>0</v>
      </c>
      <c r="P194" s="103"/>
      <c r="Q194" s="33"/>
      <c r="R194" s="38"/>
      <c r="S194" s="108"/>
      <c r="T194" s="54" t="n">
        <f aca="false">(N192/15.4323584)*(S192/3.28083989501312)*0.1</f>
        <v>0</v>
      </c>
      <c r="U194" s="103"/>
      <c r="V194" s="103"/>
      <c r="W194" s="103"/>
      <c r="X194" s="111"/>
      <c r="Y194" s="111"/>
      <c r="Z194" s="111"/>
      <c r="AA194" s="103"/>
      <c r="AB194" s="53"/>
      <c r="AC194" s="54"/>
      <c r="AD194" s="54"/>
      <c r="AE194" s="54"/>
      <c r="AF194" s="54"/>
      <c r="AG194" s="54"/>
      <c r="AH194" s="54"/>
    </row>
    <row r="195" customFormat="false" ht="15" hidden="false" customHeight="true" outlineLevel="0" collapsed="false">
      <c r="B195" s="102" t="n">
        <v>64</v>
      </c>
      <c r="C195" s="14" t="s">
        <v>29</v>
      </c>
      <c r="D195" s="103"/>
      <c r="E195" s="33"/>
      <c r="F195" s="104" t="n">
        <f aca="false">E195/15432.3584</f>
        <v>0</v>
      </c>
      <c r="G195" s="33"/>
      <c r="H195" s="104" t="n">
        <f aca="false">G195*F195</f>
        <v>0</v>
      </c>
      <c r="I195" s="36" t="n">
        <f aca="false">IFERROR(15432.3584/G195,0)</f>
        <v>0</v>
      </c>
      <c r="J195" s="103"/>
      <c r="K195" s="32"/>
      <c r="L195" s="32"/>
      <c r="M195" s="103"/>
      <c r="N195" s="105"/>
      <c r="O195" s="106"/>
      <c r="P195" s="103"/>
      <c r="Q195" s="107"/>
      <c r="R195" s="38" t="n">
        <f aca="false">Q196/100</f>
        <v>0</v>
      </c>
      <c r="S195" s="108"/>
      <c r="T195" s="109" t="n">
        <f aca="false">(N195*S195)/1000</f>
        <v>0</v>
      </c>
      <c r="U195" s="103"/>
      <c r="V195" s="103"/>
      <c r="W195" s="103"/>
      <c r="X195" s="111"/>
      <c r="Y195" s="111"/>
      <c r="Z195" s="111"/>
      <c r="AA195" s="103"/>
      <c r="AB195" s="53"/>
      <c r="AC195" s="54" t="n">
        <f aca="false">R195+O197+H195+J196</f>
        <v>0</v>
      </c>
      <c r="AD195" s="54" t="n">
        <f aca="false">AC195*20</f>
        <v>0</v>
      </c>
      <c r="AE195" s="54" t="n">
        <f aca="false">AC195*50</f>
        <v>0</v>
      </c>
      <c r="AF195" s="54" t="n">
        <f aca="false">AC195*250</f>
        <v>0</v>
      </c>
      <c r="AG195" s="54" t="n">
        <f aca="false">AC195*1000</f>
        <v>0</v>
      </c>
      <c r="AH195" s="54" t="n">
        <f aca="false">AC195*5000</f>
        <v>0</v>
      </c>
    </row>
    <row r="196" customFormat="false" ht="15" hidden="false" customHeight="true" outlineLevel="0" collapsed="false">
      <c r="B196" s="102"/>
      <c r="C196" s="14"/>
      <c r="D196" s="103"/>
      <c r="E196" s="33"/>
      <c r="F196" s="104"/>
      <c r="G196" s="33"/>
      <c r="H196" s="104"/>
      <c r="I196" s="36"/>
      <c r="J196" s="32"/>
      <c r="K196" s="32"/>
      <c r="L196" s="32"/>
      <c r="M196" s="103"/>
      <c r="N196" s="105"/>
      <c r="O196" s="106"/>
      <c r="P196" s="103"/>
      <c r="Q196" s="33"/>
      <c r="R196" s="38"/>
      <c r="S196" s="108"/>
      <c r="T196" s="109"/>
      <c r="U196" s="103"/>
      <c r="V196" s="103"/>
      <c r="W196" s="103"/>
      <c r="X196" s="111"/>
      <c r="Y196" s="111"/>
      <c r="Z196" s="111"/>
      <c r="AA196" s="103"/>
      <c r="AB196" s="53"/>
      <c r="AC196" s="54"/>
      <c r="AD196" s="54"/>
      <c r="AE196" s="54"/>
      <c r="AF196" s="54"/>
      <c r="AG196" s="54"/>
      <c r="AH196" s="54"/>
    </row>
    <row r="197" customFormat="false" ht="15" hidden="false" customHeight="true" outlineLevel="0" collapsed="false">
      <c r="B197" s="102"/>
      <c r="C197" s="14"/>
      <c r="D197" s="103"/>
      <c r="E197" s="33"/>
      <c r="F197" s="104"/>
      <c r="G197" s="33"/>
      <c r="H197" s="104"/>
      <c r="I197" s="36" t="n">
        <f aca="false">I195/2</f>
        <v>0</v>
      </c>
      <c r="J197" s="32"/>
      <c r="K197" s="32"/>
      <c r="L197" s="32"/>
      <c r="M197" s="37"/>
      <c r="N197" s="105"/>
      <c r="O197" s="38" t="n">
        <f aca="false">O195/500</f>
        <v>0</v>
      </c>
      <c r="P197" s="103"/>
      <c r="Q197" s="33"/>
      <c r="R197" s="38"/>
      <c r="S197" s="108"/>
      <c r="T197" s="54" t="n">
        <f aca="false">(N195/15.4323584)*(S195/3.28083989501312)*0.1</f>
        <v>0</v>
      </c>
      <c r="U197" s="103"/>
      <c r="V197" s="103"/>
      <c r="W197" s="103"/>
      <c r="X197" s="111"/>
      <c r="Y197" s="111"/>
      <c r="Z197" s="111"/>
      <c r="AA197" s="103"/>
      <c r="AB197" s="53"/>
      <c r="AC197" s="54"/>
      <c r="AD197" s="54"/>
      <c r="AE197" s="54"/>
      <c r="AF197" s="54"/>
      <c r="AG197" s="54"/>
      <c r="AH197" s="54"/>
    </row>
    <row r="198" customFormat="false" ht="15" hidden="false" customHeight="true" outlineLevel="0" collapsed="false">
      <c r="B198" s="102" t="n">
        <v>65</v>
      </c>
      <c r="C198" s="14" t="s">
        <v>29</v>
      </c>
      <c r="D198" s="103"/>
      <c r="E198" s="33"/>
      <c r="F198" s="104" t="n">
        <f aca="false">E198/15432.3584</f>
        <v>0</v>
      </c>
      <c r="G198" s="33"/>
      <c r="H198" s="104" t="n">
        <f aca="false">G198*F198</f>
        <v>0</v>
      </c>
      <c r="I198" s="36" t="n">
        <f aca="false">IFERROR(15432.3584/G198,0)</f>
        <v>0</v>
      </c>
      <c r="J198" s="103"/>
      <c r="K198" s="32"/>
      <c r="L198" s="32"/>
      <c r="M198" s="103"/>
      <c r="N198" s="105"/>
      <c r="O198" s="106"/>
      <c r="P198" s="103"/>
      <c r="Q198" s="107"/>
      <c r="R198" s="38" t="n">
        <f aca="false">Q199/100</f>
        <v>0</v>
      </c>
      <c r="S198" s="108"/>
      <c r="T198" s="109" t="n">
        <f aca="false">(N198*S198)/1000</f>
        <v>0</v>
      </c>
      <c r="U198" s="103"/>
      <c r="V198" s="103"/>
      <c r="W198" s="103"/>
      <c r="X198" s="111"/>
      <c r="Y198" s="111"/>
      <c r="Z198" s="111"/>
      <c r="AA198" s="103"/>
      <c r="AB198" s="53"/>
      <c r="AC198" s="54" t="n">
        <f aca="false">R198+O200+H198+J199</f>
        <v>0</v>
      </c>
      <c r="AD198" s="54" t="n">
        <f aca="false">AC198*20</f>
        <v>0</v>
      </c>
      <c r="AE198" s="54" t="n">
        <f aca="false">AC198*50</f>
        <v>0</v>
      </c>
      <c r="AF198" s="54" t="n">
        <f aca="false">AC198*250</f>
        <v>0</v>
      </c>
      <c r="AG198" s="54" t="n">
        <f aca="false">AC198*1000</f>
        <v>0</v>
      </c>
      <c r="AH198" s="54" t="n">
        <f aca="false">AC198*5000</f>
        <v>0</v>
      </c>
    </row>
    <row r="199" customFormat="false" ht="15" hidden="false" customHeight="true" outlineLevel="0" collapsed="false">
      <c r="B199" s="102"/>
      <c r="C199" s="14"/>
      <c r="D199" s="103"/>
      <c r="E199" s="33"/>
      <c r="F199" s="104"/>
      <c r="G199" s="33"/>
      <c r="H199" s="104"/>
      <c r="I199" s="36"/>
      <c r="J199" s="32"/>
      <c r="K199" s="32"/>
      <c r="L199" s="32"/>
      <c r="M199" s="103"/>
      <c r="N199" s="105"/>
      <c r="O199" s="106"/>
      <c r="P199" s="103"/>
      <c r="Q199" s="33"/>
      <c r="R199" s="38"/>
      <c r="S199" s="108"/>
      <c r="T199" s="109"/>
      <c r="U199" s="103"/>
      <c r="V199" s="103"/>
      <c r="W199" s="103"/>
      <c r="X199" s="111"/>
      <c r="Y199" s="111"/>
      <c r="Z199" s="111"/>
      <c r="AA199" s="103"/>
      <c r="AB199" s="53"/>
      <c r="AC199" s="54"/>
      <c r="AD199" s="54"/>
      <c r="AE199" s="54"/>
      <c r="AF199" s="54"/>
      <c r="AG199" s="54"/>
      <c r="AH199" s="54"/>
    </row>
    <row r="200" customFormat="false" ht="15" hidden="false" customHeight="true" outlineLevel="0" collapsed="false">
      <c r="B200" s="102"/>
      <c r="C200" s="14"/>
      <c r="D200" s="103"/>
      <c r="E200" s="33"/>
      <c r="F200" s="104"/>
      <c r="G200" s="33"/>
      <c r="H200" s="104"/>
      <c r="I200" s="36" t="n">
        <f aca="false">I198/2</f>
        <v>0</v>
      </c>
      <c r="J200" s="32"/>
      <c r="K200" s="32"/>
      <c r="L200" s="32"/>
      <c r="M200" s="37"/>
      <c r="N200" s="105"/>
      <c r="O200" s="38" t="n">
        <f aca="false">O198/500</f>
        <v>0</v>
      </c>
      <c r="P200" s="103"/>
      <c r="Q200" s="33"/>
      <c r="R200" s="38"/>
      <c r="S200" s="108"/>
      <c r="T200" s="54" t="n">
        <f aca="false">(N198/15.4323584)*(S198/3.28083989501312)*0.1</f>
        <v>0</v>
      </c>
      <c r="U200" s="103"/>
      <c r="V200" s="103"/>
      <c r="W200" s="103"/>
      <c r="X200" s="111"/>
      <c r="Y200" s="111"/>
      <c r="Z200" s="111"/>
      <c r="AA200" s="103"/>
      <c r="AB200" s="53"/>
      <c r="AC200" s="54"/>
      <c r="AD200" s="54"/>
      <c r="AE200" s="54"/>
      <c r="AF200" s="54"/>
      <c r="AG200" s="54"/>
      <c r="AH200" s="54"/>
    </row>
    <row r="201" customFormat="false" ht="15" hidden="false" customHeight="true" outlineLevel="0" collapsed="false">
      <c r="B201" s="102" t="n">
        <v>66</v>
      </c>
      <c r="C201" s="14" t="s">
        <v>29</v>
      </c>
      <c r="D201" s="103"/>
      <c r="E201" s="33"/>
      <c r="F201" s="104" t="n">
        <f aca="false">E201/15432.3584</f>
        <v>0</v>
      </c>
      <c r="G201" s="33"/>
      <c r="H201" s="104" t="n">
        <f aca="false">G201*F201</f>
        <v>0</v>
      </c>
      <c r="I201" s="36" t="n">
        <f aca="false">IFERROR(15432.3584/G201,0)</f>
        <v>0</v>
      </c>
      <c r="J201" s="103"/>
      <c r="K201" s="32"/>
      <c r="L201" s="32"/>
      <c r="M201" s="103"/>
      <c r="N201" s="105"/>
      <c r="O201" s="106"/>
      <c r="P201" s="103"/>
      <c r="Q201" s="107"/>
      <c r="R201" s="38" t="n">
        <f aca="false">Q202/100</f>
        <v>0</v>
      </c>
      <c r="S201" s="108"/>
      <c r="T201" s="109" t="n">
        <f aca="false">(N201*S201)/1000</f>
        <v>0</v>
      </c>
      <c r="U201" s="103"/>
      <c r="V201" s="103"/>
      <c r="W201" s="103"/>
      <c r="X201" s="111"/>
      <c r="Y201" s="111"/>
      <c r="Z201" s="111"/>
      <c r="AA201" s="103"/>
      <c r="AB201" s="53"/>
      <c r="AC201" s="54" t="n">
        <f aca="false">R201+O203+H201+J202</f>
        <v>0</v>
      </c>
      <c r="AD201" s="54" t="n">
        <f aca="false">AC201*20</f>
        <v>0</v>
      </c>
      <c r="AE201" s="54" t="n">
        <f aca="false">AC201*50</f>
        <v>0</v>
      </c>
      <c r="AF201" s="54" t="n">
        <f aca="false">AC201*250</f>
        <v>0</v>
      </c>
      <c r="AG201" s="54" t="n">
        <f aca="false">AC201*1000</f>
        <v>0</v>
      </c>
      <c r="AH201" s="54" t="n">
        <f aca="false">AC201*5000</f>
        <v>0</v>
      </c>
    </row>
    <row r="202" customFormat="false" ht="15" hidden="false" customHeight="true" outlineLevel="0" collapsed="false">
      <c r="B202" s="102"/>
      <c r="C202" s="14"/>
      <c r="D202" s="103"/>
      <c r="E202" s="33"/>
      <c r="F202" s="104"/>
      <c r="G202" s="33"/>
      <c r="H202" s="104"/>
      <c r="I202" s="36"/>
      <c r="J202" s="32"/>
      <c r="K202" s="32"/>
      <c r="L202" s="32"/>
      <c r="M202" s="103"/>
      <c r="N202" s="105"/>
      <c r="O202" s="106"/>
      <c r="P202" s="103"/>
      <c r="Q202" s="33"/>
      <c r="R202" s="38"/>
      <c r="S202" s="108"/>
      <c r="T202" s="109"/>
      <c r="U202" s="103"/>
      <c r="V202" s="103"/>
      <c r="W202" s="103"/>
      <c r="X202" s="111"/>
      <c r="Y202" s="111"/>
      <c r="Z202" s="111"/>
      <c r="AA202" s="103"/>
      <c r="AB202" s="53"/>
      <c r="AC202" s="54"/>
      <c r="AD202" s="54"/>
      <c r="AE202" s="54"/>
      <c r="AF202" s="54"/>
      <c r="AG202" s="54"/>
      <c r="AH202" s="54"/>
    </row>
    <row r="203" customFormat="false" ht="15" hidden="false" customHeight="true" outlineLevel="0" collapsed="false">
      <c r="B203" s="102"/>
      <c r="C203" s="14"/>
      <c r="D203" s="103"/>
      <c r="E203" s="33"/>
      <c r="F203" s="104"/>
      <c r="G203" s="33"/>
      <c r="H203" s="104"/>
      <c r="I203" s="36" t="n">
        <f aca="false">I201/2</f>
        <v>0</v>
      </c>
      <c r="J203" s="32"/>
      <c r="K203" s="32"/>
      <c r="L203" s="32"/>
      <c r="M203" s="37"/>
      <c r="N203" s="105"/>
      <c r="O203" s="38" t="n">
        <f aca="false">O201/500</f>
        <v>0</v>
      </c>
      <c r="P203" s="103"/>
      <c r="Q203" s="33"/>
      <c r="R203" s="38"/>
      <c r="S203" s="108"/>
      <c r="T203" s="54" t="n">
        <f aca="false">(N201/15.4323584)*(S201/3.28083989501312)*0.1</f>
        <v>0</v>
      </c>
      <c r="U203" s="103"/>
      <c r="V203" s="103"/>
      <c r="W203" s="103"/>
      <c r="X203" s="111"/>
      <c r="Y203" s="111"/>
      <c r="Z203" s="111"/>
      <c r="AA203" s="103"/>
      <c r="AB203" s="53"/>
      <c r="AC203" s="54"/>
      <c r="AD203" s="54"/>
      <c r="AE203" s="54"/>
      <c r="AF203" s="54"/>
      <c r="AG203" s="54"/>
      <c r="AH203" s="54"/>
    </row>
    <row r="204" customFormat="false" ht="15" hidden="false" customHeight="true" outlineLevel="0" collapsed="false">
      <c r="B204" s="102" t="n">
        <v>67</v>
      </c>
      <c r="C204" s="14" t="s">
        <v>29</v>
      </c>
      <c r="D204" s="103"/>
      <c r="E204" s="33"/>
      <c r="F204" s="104" t="n">
        <f aca="false">E204/15432.3584</f>
        <v>0</v>
      </c>
      <c r="G204" s="33"/>
      <c r="H204" s="104" t="n">
        <f aca="false">G204*F204</f>
        <v>0</v>
      </c>
      <c r="I204" s="36" t="n">
        <f aca="false">IFERROR(15432.3584/G204,0)</f>
        <v>0</v>
      </c>
      <c r="J204" s="103"/>
      <c r="K204" s="32"/>
      <c r="L204" s="32"/>
      <c r="M204" s="103"/>
      <c r="N204" s="105"/>
      <c r="O204" s="106"/>
      <c r="P204" s="103"/>
      <c r="Q204" s="107"/>
      <c r="R204" s="38" t="n">
        <f aca="false">Q205/100</f>
        <v>0</v>
      </c>
      <c r="S204" s="108"/>
      <c r="T204" s="109" t="n">
        <f aca="false">(N204*S204)/1000</f>
        <v>0</v>
      </c>
      <c r="U204" s="103"/>
      <c r="V204" s="103"/>
      <c r="W204" s="103"/>
      <c r="X204" s="111"/>
      <c r="Y204" s="111"/>
      <c r="Z204" s="111"/>
      <c r="AA204" s="103"/>
      <c r="AB204" s="53"/>
      <c r="AC204" s="54" t="n">
        <f aca="false">R204+O206+H204+J205</f>
        <v>0</v>
      </c>
      <c r="AD204" s="54" t="n">
        <f aca="false">AC204*20</f>
        <v>0</v>
      </c>
      <c r="AE204" s="54" t="n">
        <f aca="false">AC204*50</f>
        <v>0</v>
      </c>
      <c r="AF204" s="54" t="n">
        <f aca="false">AC204*250</f>
        <v>0</v>
      </c>
      <c r="AG204" s="54" t="n">
        <f aca="false">AC204*1000</f>
        <v>0</v>
      </c>
      <c r="AH204" s="54" t="n">
        <f aca="false">AC204*5000</f>
        <v>0</v>
      </c>
    </row>
    <row r="205" customFormat="false" ht="15" hidden="false" customHeight="true" outlineLevel="0" collapsed="false">
      <c r="B205" s="102"/>
      <c r="C205" s="14"/>
      <c r="D205" s="103"/>
      <c r="E205" s="33"/>
      <c r="F205" s="104"/>
      <c r="G205" s="33"/>
      <c r="H205" s="104"/>
      <c r="I205" s="36"/>
      <c r="J205" s="32"/>
      <c r="K205" s="32"/>
      <c r="L205" s="32"/>
      <c r="M205" s="103"/>
      <c r="N205" s="105"/>
      <c r="O205" s="106"/>
      <c r="P205" s="103"/>
      <c r="Q205" s="33"/>
      <c r="R205" s="38"/>
      <c r="S205" s="108"/>
      <c r="T205" s="109"/>
      <c r="U205" s="103"/>
      <c r="V205" s="103"/>
      <c r="W205" s="103"/>
      <c r="X205" s="111"/>
      <c r="Y205" s="111"/>
      <c r="Z205" s="111"/>
      <c r="AA205" s="103"/>
      <c r="AB205" s="53"/>
      <c r="AC205" s="54"/>
      <c r="AD205" s="54"/>
      <c r="AE205" s="54"/>
      <c r="AF205" s="54"/>
      <c r="AG205" s="54"/>
      <c r="AH205" s="54"/>
    </row>
    <row r="206" customFormat="false" ht="15" hidden="false" customHeight="true" outlineLevel="0" collapsed="false">
      <c r="B206" s="102"/>
      <c r="C206" s="14"/>
      <c r="D206" s="103"/>
      <c r="E206" s="33"/>
      <c r="F206" s="104"/>
      <c r="G206" s="33"/>
      <c r="H206" s="104"/>
      <c r="I206" s="36" t="n">
        <f aca="false">I204/2</f>
        <v>0</v>
      </c>
      <c r="J206" s="32"/>
      <c r="K206" s="32"/>
      <c r="L206" s="32"/>
      <c r="M206" s="37"/>
      <c r="N206" s="105"/>
      <c r="O206" s="38" t="n">
        <f aca="false">O204/500</f>
        <v>0</v>
      </c>
      <c r="P206" s="103"/>
      <c r="Q206" s="33"/>
      <c r="R206" s="38"/>
      <c r="S206" s="108"/>
      <c r="T206" s="54" t="n">
        <f aca="false">(N204/15.4323584)*(S204/3.28083989501312)*0.1</f>
        <v>0</v>
      </c>
      <c r="U206" s="103"/>
      <c r="V206" s="103"/>
      <c r="W206" s="103"/>
      <c r="X206" s="111"/>
      <c r="Y206" s="111"/>
      <c r="Z206" s="111"/>
      <c r="AA206" s="103"/>
      <c r="AB206" s="53"/>
      <c r="AC206" s="54"/>
      <c r="AD206" s="54"/>
      <c r="AE206" s="54"/>
      <c r="AF206" s="54"/>
      <c r="AG206" s="54"/>
      <c r="AH206" s="54"/>
    </row>
    <row r="207" customFormat="false" ht="15" hidden="false" customHeight="true" outlineLevel="0" collapsed="false">
      <c r="B207" s="102" t="n">
        <v>68</v>
      </c>
      <c r="C207" s="14" t="s">
        <v>29</v>
      </c>
      <c r="D207" s="103"/>
      <c r="E207" s="33"/>
      <c r="F207" s="104" t="n">
        <f aca="false">E207/15432.3584</f>
        <v>0</v>
      </c>
      <c r="G207" s="33"/>
      <c r="H207" s="104" t="n">
        <f aca="false">G207*F207</f>
        <v>0</v>
      </c>
      <c r="I207" s="36" t="n">
        <f aca="false">IFERROR(15432.3584/G207,0)</f>
        <v>0</v>
      </c>
      <c r="J207" s="103"/>
      <c r="K207" s="32"/>
      <c r="L207" s="32"/>
      <c r="M207" s="103"/>
      <c r="N207" s="105"/>
      <c r="O207" s="106"/>
      <c r="P207" s="103"/>
      <c r="Q207" s="107"/>
      <c r="R207" s="38" t="n">
        <f aca="false">Q208/100</f>
        <v>0</v>
      </c>
      <c r="S207" s="108"/>
      <c r="T207" s="109" t="n">
        <f aca="false">(N207*S207)/1000</f>
        <v>0</v>
      </c>
      <c r="U207" s="103"/>
      <c r="V207" s="103"/>
      <c r="W207" s="103"/>
      <c r="X207" s="111"/>
      <c r="Y207" s="111"/>
      <c r="Z207" s="111"/>
      <c r="AA207" s="103"/>
      <c r="AB207" s="53"/>
      <c r="AC207" s="54" t="n">
        <f aca="false">R207+O209+H207+J208</f>
        <v>0</v>
      </c>
      <c r="AD207" s="54" t="n">
        <f aca="false">AC207*20</f>
        <v>0</v>
      </c>
      <c r="AE207" s="54" t="n">
        <f aca="false">AC207*50</f>
        <v>0</v>
      </c>
      <c r="AF207" s="54" t="n">
        <f aca="false">AC207*250</f>
        <v>0</v>
      </c>
      <c r="AG207" s="54" t="n">
        <f aca="false">AC207*1000</f>
        <v>0</v>
      </c>
      <c r="AH207" s="54" t="n">
        <f aca="false">AC207*5000</f>
        <v>0</v>
      </c>
    </row>
    <row r="208" customFormat="false" ht="15" hidden="false" customHeight="true" outlineLevel="0" collapsed="false">
      <c r="B208" s="102"/>
      <c r="C208" s="14"/>
      <c r="D208" s="103"/>
      <c r="E208" s="33"/>
      <c r="F208" s="104"/>
      <c r="G208" s="33"/>
      <c r="H208" s="104"/>
      <c r="I208" s="36"/>
      <c r="J208" s="32"/>
      <c r="K208" s="32"/>
      <c r="L208" s="32"/>
      <c r="M208" s="103"/>
      <c r="N208" s="105"/>
      <c r="O208" s="106"/>
      <c r="P208" s="103"/>
      <c r="Q208" s="33"/>
      <c r="R208" s="38"/>
      <c r="S208" s="108"/>
      <c r="T208" s="109"/>
      <c r="U208" s="103"/>
      <c r="V208" s="103"/>
      <c r="W208" s="103"/>
      <c r="X208" s="111"/>
      <c r="Y208" s="111"/>
      <c r="Z208" s="111"/>
      <c r="AA208" s="103"/>
      <c r="AB208" s="53"/>
      <c r="AC208" s="54"/>
      <c r="AD208" s="54"/>
      <c r="AE208" s="54"/>
      <c r="AF208" s="54"/>
      <c r="AG208" s="54"/>
      <c r="AH208" s="54"/>
    </row>
    <row r="209" customFormat="false" ht="15" hidden="false" customHeight="true" outlineLevel="0" collapsed="false">
      <c r="B209" s="102"/>
      <c r="C209" s="14"/>
      <c r="D209" s="103"/>
      <c r="E209" s="33"/>
      <c r="F209" s="104"/>
      <c r="G209" s="33"/>
      <c r="H209" s="104"/>
      <c r="I209" s="36" t="n">
        <f aca="false">I207/2</f>
        <v>0</v>
      </c>
      <c r="J209" s="32"/>
      <c r="K209" s="32"/>
      <c r="L209" s="32"/>
      <c r="M209" s="37"/>
      <c r="N209" s="105"/>
      <c r="O209" s="38" t="n">
        <f aca="false">O207/500</f>
        <v>0</v>
      </c>
      <c r="P209" s="103"/>
      <c r="Q209" s="33"/>
      <c r="R209" s="38"/>
      <c r="S209" s="108"/>
      <c r="T209" s="54" t="n">
        <f aca="false">(N207/15.4323584)*(S207/3.28083989501312)*0.1</f>
        <v>0</v>
      </c>
      <c r="U209" s="103"/>
      <c r="V209" s="103"/>
      <c r="W209" s="103"/>
      <c r="X209" s="111"/>
      <c r="Y209" s="111"/>
      <c r="Z209" s="111"/>
      <c r="AA209" s="103"/>
      <c r="AB209" s="53"/>
      <c r="AC209" s="54"/>
      <c r="AD209" s="54"/>
      <c r="AE209" s="54"/>
      <c r="AF209" s="54"/>
      <c r="AG209" s="54"/>
      <c r="AH209" s="54"/>
    </row>
    <row r="210" customFormat="false" ht="15" hidden="false" customHeight="true" outlineLevel="0" collapsed="false">
      <c r="B210" s="102" t="n">
        <v>69</v>
      </c>
      <c r="C210" s="14" t="s">
        <v>29</v>
      </c>
      <c r="D210" s="103"/>
      <c r="E210" s="33"/>
      <c r="F210" s="104" t="n">
        <f aca="false">E210/15432.3584</f>
        <v>0</v>
      </c>
      <c r="G210" s="33"/>
      <c r="H210" s="104" t="n">
        <f aca="false">G210*F210</f>
        <v>0</v>
      </c>
      <c r="I210" s="36" t="n">
        <f aca="false">IFERROR(15432.3584/G210,0)</f>
        <v>0</v>
      </c>
      <c r="J210" s="103"/>
      <c r="K210" s="32"/>
      <c r="L210" s="32"/>
      <c r="M210" s="103"/>
      <c r="N210" s="105"/>
      <c r="O210" s="106"/>
      <c r="P210" s="103"/>
      <c r="Q210" s="107"/>
      <c r="R210" s="38" t="n">
        <f aca="false">Q211/100</f>
        <v>0</v>
      </c>
      <c r="S210" s="108"/>
      <c r="T210" s="109" t="n">
        <f aca="false">(N210*S210)/1000</f>
        <v>0</v>
      </c>
      <c r="U210" s="103"/>
      <c r="V210" s="103"/>
      <c r="W210" s="103"/>
      <c r="X210" s="111"/>
      <c r="Y210" s="111"/>
      <c r="Z210" s="111"/>
      <c r="AA210" s="103"/>
      <c r="AB210" s="53"/>
      <c r="AC210" s="54" t="n">
        <f aca="false">R210+O212+H210+J211</f>
        <v>0</v>
      </c>
      <c r="AD210" s="54" t="n">
        <f aca="false">AC210*20</f>
        <v>0</v>
      </c>
      <c r="AE210" s="54" t="n">
        <f aca="false">AC210*50</f>
        <v>0</v>
      </c>
      <c r="AF210" s="54" t="n">
        <f aca="false">AC210*250</f>
        <v>0</v>
      </c>
      <c r="AG210" s="54" t="n">
        <f aca="false">AC210*1000</f>
        <v>0</v>
      </c>
      <c r="AH210" s="54" t="n">
        <f aca="false">AC210*5000</f>
        <v>0</v>
      </c>
    </row>
    <row r="211" customFormat="false" ht="15" hidden="false" customHeight="true" outlineLevel="0" collapsed="false">
      <c r="B211" s="102"/>
      <c r="C211" s="14"/>
      <c r="D211" s="103"/>
      <c r="E211" s="33"/>
      <c r="F211" s="104"/>
      <c r="G211" s="33"/>
      <c r="H211" s="104"/>
      <c r="I211" s="36"/>
      <c r="J211" s="32"/>
      <c r="K211" s="32"/>
      <c r="L211" s="32"/>
      <c r="M211" s="103"/>
      <c r="N211" s="105"/>
      <c r="O211" s="106"/>
      <c r="P211" s="103"/>
      <c r="Q211" s="33"/>
      <c r="R211" s="38"/>
      <c r="S211" s="108"/>
      <c r="T211" s="109"/>
      <c r="U211" s="103"/>
      <c r="V211" s="103"/>
      <c r="W211" s="103"/>
      <c r="X211" s="111"/>
      <c r="Y211" s="111"/>
      <c r="Z211" s="111"/>
      <c r="AA211" s="103"/>
      <c r="AB211" s="53"/>
      <c r="AC211" s="54"/>
      <c r="AD211" s="54"/>
      <c r="AE211" s="54"/>
      <c r="AF211" s="54"/>
      <c r="AG211" s="54"/>
      <c r="AH211" s="54"/>
    </row>
    <row r="212" customFormat="false" ht="15" hidden="false" customHeight="true" outlineLevel="0" collapsed="false">
      <c r="B212" s="102"/>
      <c r="C212" s="14"/>
      <c r="D212" s="103"/>
      <c r="E212" s="33"/>
      <c r="F212" s="104"/>
      <c r="G212" s="33"/>
      <c r="H212" s="104"/>
      <c r="I212" s="36" t="n">
        <f aca="false">I210/2</f>
        <v>0</v>
      </c>
      <c r="J212" s="32"/>
      <c r="K212" s="32"/>
      <c r="L212" s="32"/>
      <c r="M212" s="37"/>
      <c r="N212" s="105"/>
      <c r="O212" s="38" t="n">
        <f aca="false">O210/500</f>
        <v>0</v>
      </c>
      <c r="P212" s="103"/>
      <c r="Q212" s="33"/>
      <c r="R212" s="38"/>
      <c r="S212" s="108"/>
      <c r="T212" s="54" t="n">
        <f aca="false">(N210/15.4323584)*(S210/3.28083989501312)*0.1</f>
        <v>0</v>
      </c>
      <c r="U212" s="103"/>
      <c r="V212" s="103"/>
      <c r="W212" s="103"/>
      <c r="X212" s="111"/>
      <c r="Y212" s="111"/>
      <c r="Z212" s="111"/>
      <c r="AA212" s="103"/>
      <c r="AB212" s="53"/>
      <c r="AC212" s="54"/>
      <c r="AD212" s="54"/>
      <c r="AE212" s="54"/>
      <c r="AF212" s="54"/>
      <c r="AG212" s="54"/>
      <c r="AH212" s="54"/>
    </row>
    <row r="213" customFormat="false" ht="15" hidden="false" customHeight="true" outlineLevel="0" collapsed="false">
      <c r="B213" s="102" t="n">
        <v>70</v>
      </c>
      <c r="C213" s="14" t="s">
        <v>29</v>
      </c>
      <c r="D213" s="103"/>
      <c r="E213" s="33"/>
      <c r="F213" s="104" t="n">
        <f aca="false">E213/15432.3584</f>
        <v>0</v>
      </c>
      <c r="G213" s="33"/>
      <c r="H213" s="104" t="n">
        <f aca="false">G213*F213</f>
        <v>0</v>
      </c>
      <c r="I213" s="36" t="n">
        <f aca="false">IFERROR(15432.3584/G213,0)</f>
        <v>0</v>
      </c>
      <c r="J213" s="103"/>
      <c r="K213" s="32"/>
      <c r="L213" s="32"/>
      <c r="M213" s="103"/>
      <c r="N213" s="105"/>
      <c r="O213" s="106"/>
      <c r="P213" s="103"/>
      <c r="Q213" s="107"/>
      <c r="R213" s="38" t="n">
        <f aca="false">Q214/100</f>
        <v>0</v>
      </c>
      <c r="S213" s="108"/>
      <c r="T213" s="109" t="n">
        <f aca="false">(N213*S213)/1000</f>
        <v>0</v>
      </c>
      <c r="U213" s="103"/>
      <c r="V213" s="103"/>
      <c r="W213" s="103"/>
      <c r="X213" s="111"/>
      <c r="Y213" s="111"/>
      <c r="Z213" s="111"/>
      <c r="AA213" s="103"/>
      <c r="AB213" s="53"/>
      <c r="AC213" s="54" t="n">
        <f aca="false">R213+O215+H213+J214</f>
        <v>0</v>
      </c>
      <c r="AD213" s="54" t="n">
        <f aca="false">AC213*20</f>
        <v>0</v>
      </c>
      <c r="AE213" s="54" t="n">
        <f aca="false">AC213*50</f>
        <v>0</v>
      </c>
      <c r="AF213" s="54" t="n">
        <f aca="false">AC213*250</f>
        <v>0</v>
      </c>
      <c r="AG213" s="54" t="n">
        <f aca="false">AC213*1000</f>
        <v>0</v>
      </c>
      <c r="AH213" s="54" t="n">
        <f aca="false">AC213*5000</f>
        <v>0</v>
      </c>
    </row>
    <row r="214" customFormat="false" ht="15" hidden="false" customHeight="true" outlineLevel="0" collapsed="false">
      <c r="B214" s="102"/>
      <c r="C214" s="14"/>
      <c r="D214" s="103"/>
      <c r="E214" s="33"/>
      <c r="F214" s="104"/>
      <c r="G214" s="33"/>
      <c r="H214" s="104"/>
      <c r="I214" s="36"/>
      <c r="J214" s="32"/>
      <c r="K214" s="32"/>
      <c r="L214" s="32"/>
      <c r="M214" s="103"/>
      <c r="N214" s="105"/>
      <c r="O214" s="106"/>
      <c r="P214" s="103"/>
      <c r="Q214" s="33"/>
      <c r="R214" s="38"/>
      <c r="S214" s="108"/>
      <c r="T214" s="109"/>
      <c r="U214" s="103"/>
      <c r="V214" s="103"/>
      <c r="W214" s="103"/>
      <c r="X214" s="111"/>
      <c r="Y214" s="111"/>
      <c r="Z214" s="111"/>
      <c r="AA214" s="103"/>
      <c r="AB214" s="53"/>
      <c r="AC214" s="54"/>
      <c r="AD214" s="54"/>
      <c r="AE214" s="54"/>
      <c r="AF214" s="54"/>
      <c r="AG214" s="54"/>
      <c r="AH214" s="54"/>
    </row>
    <row r="215" customFormat="false" ht="15" hidden="false" customHeight="true" outlineLevel="0" collapsed="false">
      <c r="B215" s="102"/>
      <c r="C215" s="14"/>
      <c r="D215" s="103"/>
      <c r="E215" s="33"/>
      <c r="F215" s="104"/>
      <c r="G215" s="33"/>
      <c r="H215" s="104"/>
      <c r="I215" s="36" t="n">
        <f aca="false">I213/2</f>
        <v>0</v>
      </c>
      <c r="J215" s="32"/>
      <c r="K215" s="32"/>
      <c r="L215" s="32"/>
      <c r="M215" s="37"/>
      <c r="N215" s="105"/>
      <c r="O215" s="38" t="n">
        <f aca="false">O213/500</f>
        <v>0</v>
      </c>
      <c r="P215" s="103"/>
      <c r="Q215" s="33"/>
      <c r="R215" s="38"/>
      <c r="S215" s="108"/>
      <c r="T215" s="54" t="n">
        <f aca="false">(N213/15.4323584)*(S213/3.28083989501312)*0.1</f>
        <v>0</v>
      </c>
      <c r="U215" s="103"/>
      <c r="V215" s="103"/>
      <c r="W215" s="103"/>
      <c r="X215" s="111"/>
      <c r="Y215" s="111"/>
      <c r="Z215" s="111"/>
      <c r="AA215" s="103"/>
      <c r="AB215" s="53"/>
      <c r="AC215" s="54"/>
      <c r="AD215" s="54"/>
      <c r="AE215" s="54"/>
      <c r="AF215" s="54"/>
      <c r="AG215" s="54"/>
      <c r="AH215" s="54"/>
    </row>
    <row r="216" customFormat="false" ht="15" hidden="false" customHeight="true" outlineLevel="0" collapsed="false">
      <c r="B216" s="102" t="n">
        <v>71</v>
      </c>
      <c r="C216" s="14" t="s">
        <v>29</v>
      </c>
      <c r="D216" s="103"/>
      <c r="E216" s="33"/>
      <c r="F216" s="104" t="n">
        <f aca="false">E216/15432.3584</f>
        <v>0</v>
      </c>
      <c r="G216" s="33"/>
      <c r="H216" s="104" t="n">
        <f aca="false">G216*F216</f>
        <v>0</v>
      </c>
      <c r="I216" s="36" t="n">
        <f aca="false">IFERROR(15432.3584/G216,0)</f>
        <v>0</v>
      </c>
      <c r="J216" s="103"/>
      <c r="K216" s="32"/>
      <c r="L216" s="32"/>
      <c r="M216" s="103"/>
      <c r="N216" s="105"/>
      <c r="O216" s="106"/>
      <c r="P216" s="103"/>
      <c r="Q216" s="107"/>
      <c r="R216" s="38" t="n">
        <f aca="false">Q217/100</f>
        <v>0</v>
      </c>
      <c r="S216" s="108"/>
      <c r="T216" s="109" t="n">
        <f aca="false">(N216*S216)/1000</f>
        <v>0</v>
      </c>
      <c r="U216" s="103"/>
      <c r="V216" s="103"/>
      <c r="W216" s="103"/>
      <c r="X216" s="111"/>
      <c r="Y216" s="111"/>
      <c r="Z216" s="111"/>
      <c r="AA216" s="103"/>
      <c r="AB216" s="53"/>
      <c r="AC216" s="54" t="n">
        <f aca="false">R216+O218+H216+J217</f>
        <v>0</v>
      </c>
      <c r="AD216" s="54" t="n">
        <f aca="false">AC216*20</f>
        <v>0</v>
      </c>
      <c r="AE216" s="54" t="n">
        <f aca="false">AC216*50</f>
        <v>0</v>
      </c>
      <c r="AF216" s="54" t="n">
        <f aca="false">AC216*250</f>
        <v>0</v>
      </c>
      <c r="AG216" s="54" t="n">
        <f aca="false">AC216*1000</f>
        <v>0</v>
      </c>
      <c r="AH216" s="54" t="n">
        <f aca="false">AC216*5000</f>
        <v>0</v>
      </c>
    </row>
    <row r="217" customFormat="false" ht="15" hidden="false" customHeight="true" outlineLevel="0" collapsed="false">
      <c r="B217" s="102"/>
      <c r="C217" s="14"/>
      <c r="D217" s="103"/>
      <c r="E217" s="33"/>
      <c r="F217" s="104"/>
      <c r="G217" s="33"/>
      <c r="H217" s="104"/>
      <c r="I217" s="36"/>
      <c r="J217" s="32"/>
      <c r="K217" s="32"/>
      <c r="L217" s="32"/>
      <c r="M217" s="103"/>
      <c r="N217" s="105"/>
      <c r="O217" s="106"/>
      <c r="P217" s="103"/>
      <c r="Q217" s="33"/>
      <c r="R217" s="38"/>
      <c r="S217" s="108"/>
      <c r="T217" s="109"/>
      <c r="U217" s="103"/>
      <c r="V217" s="103"/>
      <c r="W217" s="103"/>
      <c r="X217" s="111"/>
      <c r="Y217" s="111"/>
      <c r="Z217" s="111"/>
      <c r="AA217" s="103"/>
      <c r="AB217" s="53"/>
      <c r="AC217" s="54"/>
      <c r="AD217" s="54"/>
      <c r="AE217" s="54"/>
      <c r="AF217" s="54"/>
      <c r="AG217" s="54"/>
      <c r="AH217" s="54"/>
    </row>
    <row r="218" customFormat="false" ht="15" hidden="false" customHeight="true" outlineLevel="0" collapsed="false">
      <c r="B218" s="102"/>
      <c r="C218" s="14"/>
      <c r="D218" s="103"/>
      <c r="E218" s="33"/>
      <c r="F218" s="104"/>
      <c r="G218" s="33"/>
      <c r="H218" s="104"/>
      <c r="I218" s="36" t="n">
        <f aca="false">I216/2</f>
        <v>0</v>
      </c>
      <c r="J218" s="32"/>
      <c r="K218" s="32"/>
      <c r="L218" s="32"/>
      <c r="M218" s="37"/>
      <c r="N218" s="105"/>
      <c r="O218" s="38" t="n">
        <f aca="false">O216/500</f>
        <v>0</v>
      </c>
      <c r="P218" s="103"/>
      <c r="Q218" s="33"/>
      <c r="R218" s="38"/>
      <c r="S218" s="108"/>
      <c r="T218" s="54" t="n">
        <f aca="false">(N216/15.4323584)*(S216/3.28083989501312)*0.1</f>
        <v>0</v>
      </c>
      <c r="U218" s="103"/>
      <c r="V218" s="103"/>
      <c r="W218" s="103"/>
      <c r="X218" s="111"/>
      <c r="Y218" s="111"/>
      <c r="Z218" s="111"/>
      <c r="AA218" s="103"/>
      <c r="AB218" s="53"/>
      <c r="AC218" s="54"/>
      <c r="AD218" s="54"/>
      <c r="AE218" s="54"/>
      <c r="AF218" s="54"/>
      <c r="AG218" s="54"/>
      <c r="AH218" s="54"/>
    </row>
    <row r="219" customFormat="false" ht="15" hidden="false" customHeight="true" outlineLevel="0" collapsed="false">
      <c r="B219" s="102" t="n">
        <v>72</v>
      </c>
      <c r="C219" s="14" t="s">
        <v>29</v>
      </c>
      <c r="D219" s="103"/>
      <c r="E219" s="33"/>
      <c r="F219" s="104" t="n">
        <f aca="false">E219/15432.3584</f>
        <v>0</v>
      </c>
      <c r="G219" s="33"/>
      <c r="H219" s="104" t="n">
        <f aca="false">G219*F219</f>
        <v>0</v>
      </c>
      <c r="I219" s="36" t="n">
        <f aca="false">IFERROR(15432.3584/G219,0)</f>
        <v>0</v>
      </c>
      <c r="J219" s="103"/>
      <c r="K219" s="32"/>
      <c r="L219" s="32"/>
      <c r="M219" s="103"/>
      <c r="N219" s="105"/>
      <c r="O219" s="106"/>
      <c r="P219" s="103"/>
      <c r="Q219" s="107"/>
      <c r="R219" s="38" t="n">
        <f aca="false">Q220/100</f>
        <v>0</v>
      </c>
      <c r="S219" s="108"/>
      <c r="T219" s="109" t="n">
        <f aca="false">(N219*S219)/1000</f>
        <v>0</v>
      </c>
      <c r="U219" s="103"/>
      <c r="V219" s="103"/>
      <c r="W219" s="103"/>
      <c r="X219" s="111"/>
      <c r="Y219" s="111"/>
      <c r="Z219" s="111"/>
      <c r="AA219" s="103"/>
      <c r="AB219" s="53"/>
      <c r="AC219" s="54" t="n">
        <f aca="false">R219+O221+H219+J220</f>
        <v>0</v>
      </c>
      <c r="AD219" s="54" t="n">
        <f aca="false">AC219*20</f>
        <v>0</v>
      </c>
      <c r="AE219" s="54" t="n">
        <f aca="false">AC219*50</f>
        <v>0</v>
      </c>
      <c r="AF219" s="54" t="n">
        <f aca="false">AC219*250</f>
        <v>0</v>
      </c>
      <c r="AG219" s="54" t="n">
        <f aca="false">AC219*1000</f>
        <v>0</v>
      </c>
      <c r="AH219" s="54" t="n">
        <f aca="false">AC219*5000</f>
        <v>0</v>
      </c>
    </row>
    <row r="220" customFormat="false" ht="15" hidden="false" customHeight="true" outlineLevel="0" collapsed="false">
      <c r="B220" s="102"/>
      <c r="C220" s="14"/>
      <c r="D220" s="103"/>
      <c r="E220" s="33"/>
      <c r="F220" s="104"/>
      <c r="G220" s="33"/>
      <c r="H220" s="104"/>
      <c r="I220" s="36"/>
      <c r="J220" s="32"/>
      <c r="K220" s="32"/>
      <c r="L220" s="32"/>
      <c r="M220" s="103"/>
      <c r="N220" s="105"/>
      <c r="O220" s="106"/>
      <c r="P220" s="103"/>
      <c r="Q220" s="33"/>
      <c r="R220" s="38"/>
      <c r="S220" s="108"/>
      <c r="T220" s="109"/>
      <c r="U220" s="103"/>
      <c r="V220" s="103"/>
      <c r="W220" s="103"/>
      <c r="X220" s="111"/>
      <c r="Y220" s="111"/>
      <c r="Z220" s="111"/>
      <c r="AA220" s="103"/>
      <c r="AB220" s="53"/>
      <c r="AC220" s="54"/>
      <c r="AD220" s="54"/>
      <c r="AE220" s="54"/>
      <c r="AF220" s="54"/>
      <c r="AG220" s="54"/>
      <c r="AH220" s="54"/>
    </row>
    <row r="221" customFormat="false" ht="15" hidden="false" customHeight="true" outlineLevel="0" collapsed="false">
      <c r="B221" s="102"/>
      <c r="C221" s="14"/>
      <c r="D221" s="103"/>
      <c r="E221" s="33"/>
      <c r="F221" s="104"/>
      <c r="G221" s="33"/>
      <c r="H221" s="104"/>
      <c r="I221" s="36" t="n">
        <f aca="false">I219/2</f>
        <v>0</v>
      </c>
      <c r="J221" s="32"/>
      <c r="K221" s="32"/>
      <c r="L221" s="32"/>
      <c r="M221" s="37"/>
      <c r="N221" s="105"/>
      <c r="O221" s="38" t="n">
        <f aca="false">O219/500</f>
        <v>0</v>
      </c>
      <c r="P221" s="103"/>
      <c r="Q221" s="33"/>
      <c r="R221" s="38"/>
      <c r="S221" s="108"/>
      <c r="T221" s="54" t="n">
        <f aca="false">(N219/15.4323584)*(S219/3.28083989501312)*0.1</f>
        <v>0</v>
      </c>
      <c r="U221" s="103"/>
      <c r="V221" s="103"/>
      <c r="W221" s="103"/>
      <c r="X221" s="111"/>
      <c r="Y221" s="111"/>
      <c r="Z221" s="111"/>
      <c r="AA221" s="103"/>
      <c r="AB221" s="53"/>
      <c r="AC221" s="54"/>
      <c r="AD221" s="54"/>
      <c r="AE221" s="54"/>
      <c r="AF221" s="54"/>
      <c r="AG221" s="54"/>
      <c r="AH221" s="54"/>
    </row>
    <row r="222" customFormat="false" ht="15" hidden="false" customHeight="true" outlineLevel="0" collapsed="false">
      <c r="B222" s="102" t="n">
        <v>73</v>
      </c>
      <c r="C222" s="14" t="s">
        <v>29</v>
      </c>
      <c r="D222" s="103"/>
      <c r="E222" s="33"/>
      <c r="F222" s="104" t="n">
        <f aca="false">E222/15432.3584</f>
        <v>0</v>
      </c>
      <c r="G222" s="33"/>
      <c r="H222" s="104" t="n">
        <f aca="false">G222*F222</f>
        <v>0</v>
      </c>
      <c r="I222" s="36" t="n">
        <f aca="false">IFERROR(15432.3584/G222,0)</f>
        <v>0</v>
      </c>
      <c r="J222" s="103"/>
      <c r="K222" s="32"/>
      <c r="L222" s="32"/>
      <c r="M222" s="103"/>
      <c r="N222" s="105"/>
      <c r="O222" s="106"/>
      <c r="P222" s="103"/>
      <c r="Q222" s="107"/>
      <c r="R222" s="38" t="n">
        <f aca="false">Q223/100</f>
        <v>0</v>
      </c>
      <c r="S222" s="108"/>
      <c r="T222" s="109" t="n">
        <f aca="false">(N222*S222)/1000</f>
        <v>0</v>
      </c>
      <c r="U222" s="103"/>
      <c r="V222" s="103"/>
      <c r="W222" s="103"/>
      <c r="X222" s="111"/>
      <c r="Y222" s="111"/>
      <c r="Z222" s="111"/>
      <c r="AA222" s="103"/>
      <c r="AB222" s="53"/>
      <c r="AC222" s="54" t="n">
        <f aca="false">R222+O224+H222+J223</f>
        <v>0</v>
      </c>
      <c r="AD222" s="54" t="n">
        <f aca="false">AC222*20</f>
        <v>0</v>
      </c>
      <c r="AE222" s="54" t="n">
        <f aca="false">AC222*50</f>
        <v>0</v>
      </c>
      <c r="AF222" s="54" t="n">
        <f aca="false">AC222*250</f>
        <v>0</v>
      </c>
      <c r="AG222" s="54" t="n">
        <f aca="false">AC222*1000</f>
        <v>0</v>
      </c>
      <c r="AH222" s="54" t="n">
        <f aca="false">AC222*5000</f>
        <v>0</v>
      </c>
    </row>
    <row r="223" customFormat="false" ht="15" hidden="false" customHeight="true" outlineLevel="0" collapsed="false">
      <c r="B223" s="102"/>
      <c r="C223" s="14"/>
      <c r="D223" s="103"/>
      <c r="E223" s="33"/>
      <c r="F223" s="104"/>
      <c r="G223" s="33"/>
      <c r="H223" s="104"/>
      <c r="I223" s="36"/>
      <c r="J223" s="32"/>
      <c r="K223" s="32"/>
      <c r="L223" s="32"/>
      <c r="M223" s="103"/>
      <c r="N223" s="105"/>
      <c r="O223" s="106"/>
      <c r="P223" s="103"/>
      <c r="Q223" s="33"/>
      <c r="R223" s="38"/>
      <c r="S223" s="108"/>
      <c r="T223" s="109"/>
      <c r="U223" s="103"/>
      <c r="V223" s="103"/>
      <c r="W223" s="103"/>
      <c r="X223" s="111"/>
      <c r="Y223" s="111"/>
      <c r="Z223" s="111"/>
      <c r="AA223" s="103"/>
      <c r="AB223" s="53"/>
      <c r="AC223" s="54"/>
      <c r="AD223" s="54"/>
      <c r="AE223" s="54"/>
      <c r="AF223" s="54"/>
      <c r="AG223" s="54"/>
      <c r="AH223" s="54"/>
    </row>
    <row r="224" customFormat="false" ht="15" hidden="false" customHeight="true" outlineLevel="0" collapsed="false">
      <c r="B224" s="102"/>
      <c r="C224" s="14"/>
      <c r="D224" s="103"/>
      <c r="E224" s="33"/>
      <c r="F224" s="104"/>
      <c r="G224" s="33"/>
      <c r="H224" s="104"/>
      <c r="I224" s="36" t="n">
        <f aca="false">I222/2</f>
        <v>0</v>
      </c>
      <c r="J224" s="32"/>
      <c r="K224" s="32"/>
      <c r="L224" s="32"/>
      <c r="M224" s="37"/>
      <c r="N224" s="105"/>
      <c r="O224" s="38" t="n">
        <f aca="false">O222/500</f>
        <v>0</v>
      </c>
      <c r="P224" s="103"/>
      <c r="Q224" s="33"/>
      <c r="R224" s="38"/>
      <c r="S224" s="108"/>
      <c r="T224" s="54" t="n">
        <f aca="false">(N222/15.4323584)*(S222/3.28083989501312)*0.1</f>
        <v>0</v>
      </c>
      <c r="U224" s="103"/>
      <c r="V224" s="103"/>
      <c r="W224" s="103"/>
      <c r="X224" s="111"/>
      <c r="Y224" s="111"/>
      <c r="Z224" s="111"/>
      <c r="AA224" s="103"/>
      <c r="AB224" s="53"/>
      <c r="AC224" s="54"/>
      <c r="AD224" s="54"/>
      <c r="AE224" s="54"/>
      <c r="AF224" s="54"/>
      <c r="AG224" s="54"/>
      <c r="AH224" s="54"/>
    </row>
    <row r="225" customFormat="false" ht="15" hidden="false" customHeight="true" outlineLevel="0" collapsed="false">
      <c r="B225" s="102" t="n">
        <v>74</v>
      </c>
      <c r="C225" s="14" t="s">
        <v>29</v>
      </c>
      <c r="D225" s="103"/>
      <c r="E225" s="33"/>
      <c r="F225" s="104" t="n">
        <f aca="false">E225/15432.3584</f>
        <v>0</v>
      </c>
      <c r="G225" s="33"/>
      <c r="H225" s="104" t="n">
        <f aca="false">G225*F225</f>
        <v>0</v>
      </c>
      <c r="I225" s="36" t="n">
        <f aca="false">IFERROR(15432.3584/G225,0)</f>
        <v>0</v>
      </c>
      <c r="J225" s="103"/>
      <c r="K225" s="32"/>
      <c r="L225" s="32"/>
      <c r="M225" s="103"/>
      <c r="N225" s="105"/>
      <c r="O225" s="106"/>
      <c r="P225" s="103"/>
      <c r="Q225" s="107"/>
      <c r="R225" s="38" t="n">
        <f aca="false">Q226/100</f>
        <v>0</v>
      </c>
      <c r="S225" s="108"/>
      <c r="T225" s="109" t="n">
        <f aca="false">(N225*S225)/1000</f>
        <v>0</v>
      </c>
      <c r="U225" s="103"/>
      <c r="V225" s="103"/>
      <c r="W225" s="103"/>
      <c r="X225" s="111"/>
      <c r="Y225" s="111"/>
      <c r="Z225" s="111"/>
      <c r="AA225" s="103"/>
      <c r="AB225" s="53"/>
      <c r="AC225" s="54" t="n">
        <f aca="false">R225+O227+H225+J226</f>
        <v>0</v>
      </c>
      <c r="AD225" s="54" t="n">
        <f aca="false">AC225*20</f>
        <v>0</v>
      </c>
      <c r="AE225" s="54" t="n">
        <f aca="false">AC225*50</f>
        <v>0</v>
      </c>
      <c r="AF225" s="54" t="n">
        <f aca="false">AC225*250</f>
        <v>0</v>
      </c>
      <c r="AG225" s="54" t="n">
        <f aca="false">AC225*1000</f>
        <v>0</v>
      </c>
      <c r="AH225" s="54" t="n">
        <f aca="false">AC225*5000</f>
        <v>0</v>
      </c>
    </row>
    <row r="226" customFormat="false" ht="15" hidden="false" customHeight="true" outlineLevel="0" collapsed="false">
      <c r="B226" s="102"/>
      <c r="C226" s="14"/>
      <c r="D226" s="103"/>
      <c r="E226" s="33"/>
      <c r="F226" s="104"/>
      <c r="G226" s="33"/>
      <c r="H226" s="104"/>
      <c r="I226" s="36"/>
      <c r="J226" s="32"/>
      <c r="K226" s="32"/>
      <c r="L226" s="32"/>
      <c r="M226" s="103"/>
      <c r="N226" s="105"/>
      <c r="O226" s="106"/>
      <c r="P226" s="103"/>
      <c r="Q226" s="33"/>
      <c r="R226" s="38"/>
      <c r="S226" s="108"/>
      <c r="T226" s="109"/>
      <c r="U226" s="103"/>
      <c r="V226" s="103"/>
      <c r="W226" s="103"/>
      <c r="X226" s="111"/>
      <c r="Y226" s="111"/>
      <c r="Z226" s="111"/>
      <c r="AA226" s="103"/>
      <c r="AB226" s="53"/>
      <c r="AC226" s="54"/>
      <c r="AD226" s="54"/>
      <c r="AE226" s="54"/>
      <c r="AF226" s="54"/>
      <c r="AG226" s="54"/>
      <c r="AH226" s="54"/>
    </row>
    <row r="227" customFormat="false" ht="15" hidden="false" customHeight="true" outlineLevel="0" collapsed="false">
      <c r="B227" s="102"/>
      <c r="C227" s="14"/>
      <c r="D227" s="103"/>
      <c r="E227" s="33"/>
      <c r="F227" s="104"/>
      <c r="G227" s="33"/>
      <c r="H227" s="104"/>
      <c r="I227" s="36" t="n">
        <f aca="false">I225/2</f>
        <v>0</v>
      </c>
      <c r="J227" s="32"/>
      <c r="K227" s="32"/>
      <c r="L227" s="32"/>
      <c r="M227" s="37"/>
      <c r="N227" s="105"/>
      <c r="O227" s="38" t="n">
        <f aca="false">O225/500</f>
        <v>0</v>
      </c>
      <c r="P227" s="103"/>
      <c r="Q227" s="33"/>
      <c r="R227" s="38"/>
      <c r="S227" s="108"/>
      <c r="T227" s="54" t="n">
        <f aca="false">(N225/15.4323584)*(S225/3.28083989501312)*0.1</f>
        <v>0</v>
      </c>
      <c r="U227" s="103"/>
      <c r="V227" s="103"/>
      <c r="W227" s="103"/>
      <c r="X227" s="111"/>
      <c r="Y227" s="111"/>
      <c r="Z227" s="111"/>
      <c r="AA227" s="103"/>
      <c r="AB227" s="53"/>
      <c r="AC227" s="54"/>
      <c r="AD227" s="54"/>
      <c r="AE227" s="54"/>
      <c r="AF227" s="54"/>
      <c r="AG227" s="54"/>
      <c r="AH227" s="54"/>
    </row>
    <row r="228" customFormat="false" ht="15" hidden="false" customHeight="true" outlineLevel="0" collapsed="false">
      <c r="B228" s="102" t="n">
        <v>75</v>
      </c>
      <c r="C228" s="14" t="s">
        <v>29</v>
      </c>
      <c r="D228" s="103"/>
      <c r="E228" s="33"/>
      <c r="F228" s="104" t="n">
        <f aca="false">E228/15432.3584</f>
        <v>0</v>
      </c>
      <c r="G228" s="33"/>
      <c r="H228" s="104" t="n">
        <f aca="false">G228*F228</f>
        <v>0</v>
      </c>
      <c r="I228" s="36" t="n">
        <f aca="false">IFERROR(15432.3584/G228,0)</f>
        <v>0</v>
      </c>
      <c r="J228" s="103"/>
      <c r="K228" s="32"/>
      <c r="L228" s="32"/>
      <c r="M228" s="103"/>
      <c r="N228" s="105"/>
      <c r="O228" s="106"/>
      <c r="P228" s="103"/>
      <c r="Q228" s="107"/>
      <c r="R228" s="38" t="n">
        <f aca="false">Q229/100</f>
        <v>0</v>
      </c>
      <c r="S228" s="108"/>
      <c r="T228" s="109" t="n">
        <f aca="false">(N228*S228)/1000</f>
        <v>0</v>
      </c>
      <c r="U228" s="103"/>
      <c r="V228" s="103"/>
      <c r="W228" s="103"/>
      <c r="X228" s="111"/>
      <c r="Y228" s="111"/>
      <c r="Z228" s="111"/>
      <c r="AA228" s="103"/>
      <c r="AB228" s="53"/>
      <c r="AC228" s="54" t="n">
        <f aca="false">R228+O230+H228+J229</f>
        <v>0</v>
      </c>
      <c r="AD228" s="54" t="n">
        <f aca="false">AC228*20</f>
        <v>0</v>
      </c>
      <c r="AE228" s="54" t="n">
        <f aca="false">AC228*50</f>
        <v>0</v>
      </c>
      <c r="AF228" s="54" t="n">
        <f aca="false">AC228*250</f>
        <v>0</v>
      </c>
      <c r="AG228" s="54" t="n">
        <f aca="false">AC228*1000</f>
        <v>0</v>
      </c>
      <c r="AH228" s="54" t="n">
        <f aca="false">AC228*5000</f>
        <v>0</v>
      </c>
    </row>
    <row r="229" customFormat="false" ht="15" hidden="false" customHeight="true" outlineLevel="0" collapsed="false">
      <c r="B229" s="102"/>
      <c r="C229" s="14"/>
      <c r="D229" s="103"/>
      <c r="E229" s="33"/>
      <c r="F229" s="104"/>
      <c r="G229" s="33"/>
      <c r="H229" s="104"/>
      <c r="I229" s="36"/>
      <c r="J229" s="32"/>
      <c r="K229" s="32"/>
      <c r="L229" s="32"/>
      <c r="M229" s="103"/>
      <c r="N229" s="105"/>
      <c r="O229" s="106"/>
      <c r="P229" s="103"/>
      <c r="Q229" s="33"/>
      <c r="R229" s="38"/>
      <c r="S229" s="108"/>
      <c r="T229" s="109"/>
      <c r="U229" s="103"/>
      <c r="V229" s="103"/>
      <c r="W229" s="103"/>
      <c r="X229" s="111"/>
      <c r="Y229" s="111"/>
      <c r="Z229" s="111"/>
      <c r="AA229" s="103"/>
      <c r="AB229" s="53"/>
      <c r="AC229" s="54"/>
      <c r="AD229" s="54"/>
      <c r="AE229" s="54"/>
      <c r="AF229" s="54"/>
      <c r="AG229" s="54"/>
      <c r="AH229" s="54"/>
    </row>
    <row r="230" customFormat="false" ht="15" hidden="false" customHeight="true" outlineLevel="0" collapsed="false">
      <c r="B230" s="102"/>
      <c r="C230" s="14"/>
      <c r="D230" s="103"/>
      <c r="E230" s="33"/>
      <c r="F230" s="104"/>
      <c r="G230" s="33"/>
      <c r="H230" s="104"/>
      <c r="I230" s="36" t="n">
        <f aca="false">I228/2</f>
        <v>0</v>
      </c>
      <c r="J230" s="32"/>
      <c r="K230" s="32"/>
      <c r="L230" s="32"/>
      <c r="M230" s="37"/>
      <c r="N230" s="105"/>
      <c r="O230" s="38" t="n">
        <f aca="false">O228/500</f>
        <v>0</v>
      </c>
      <c r="P230" s="103"/>
      <c r="Q230" s="33"/>
      <c r="R230" s="38"/>
      <c r="S230" s="108"/>
      <c r="T230" s="54" t="n">
        <f aca="false">(N228/15.4323584)*(S228/3.28083989501312)*0.1</f>
        <v>0</v>
      </c>
      <c r="U230" s="103"/>
      <c r="V230" s="103"/>
      <c r="W230" s="103"/>
      <c r="X230" s="111"/>
      <c r="Y230" s="111"/>
      <c r="Z230" s="111"/>
      <c r="AA230" s="103"/>
      <c r="AB230" s="53"/>
      <c r="AC230" s="54"/>
      <c r="AD230" s="54"/>
      <c r="AE230" s="54"/>
      <c r="AF230" s="54"/>
      <c r="AG230" s="54"/>
      <c r="AH230" s="54"/>
    </row>
    <row r="231" customFormat="false" ht="15" hidden="false" customHeight="true" outlineLevel="0" collapsed="false">
      <c r="B231" s="102" t="n">
        <v>76</v>
      </c>
      <c r="C231" s="14" t="s">
        <v>29</v>
      </c>
      <c r="D231" s="103"/>
      <c r="E231" s="33"/>
      <c r="F231" s="104" t="n">
        <f aca="false">E231/15432.3584</f>
        <v>0</v>
      </c>
      <c r="G231" s="33"/>
      <c r="H231" s="104" t="n">
        <f aca="false">G231*F231</f>
        <v>0</v>
      </c>
      <c r="I231" s="36" t="n">
        <f aca="false">IFERROR(15432.3584/G231,0)</f>
        <v>0</v>
      </c>
      <c r="J231" s="103"/>
      <c r="K231" s="32"/>
      <c r="L231" s="32"/>
      <c r="M231" s="103"/>
      <c r="N231" s="105"/>
      <c r="O231" s="106"/>
      <c r="P231" s="103"/>
      <c r="Q231" s="107"/>
      <c r="R231" s="38" t="n">
        <f aca="false">Q232/100</f>
        <v>0</v>
      </c>
      <c r="S231" s="108"/>
      <c r="T231" s="109" t="n">
        <f aca="false">(N231*S231)/1000</f>
        <v>0</v>
      </c>
      <c r="U231" s="103"/>
      <c r="V231" s="103"/>
      <c r="W231" s="103"/>
      <c r="X231" s="111"/>
      <c r="Y231" s="111"/>
      <c r="Z231" s="111"/>
      <c r="AA231" s="103"/>
      <c r="AB231" s="53"/>
      <c r="AC231" s="54" t="n">
        <f aca="false">R231+O233+H231+J232</f>
        <v>0</v>
      </c>
      <c r="AD231" s="54" t="n">
        <f aca="false">AC231*20</f>
        <v>0</v>
      </c>
      <c r="AE231" s="54" t="n">
        <f aca="false">AC231*50</f>
        <v>0</v>
      </c>
      <c r="AF231" s="54" t="n">
        <f aca="false">AC231*250</f>
        <v>0</v>
      </c>
      <c r="AG231" s="54" t="n">
        <f aca="false">AC231*1000</f>
        <v>0</v>
      </c>
      <c r="AH231" s="54" t="n">
        <f aca="false">AC231*5000</f>
        <v>0</v>
      </c>
    </row>
    <row r="232" customFormat="false" ht="15" hidden="false" customHeight="true" outlineLevel="0" collapsed="false">
      <c r="B232" s="102"/>
      <c r="C232" s="14"/>
      <c r="D232" s="103"/>
      <c r="E232" s="33"/>
      <c r="F232" s="104"/>
      <c r="G232" s="33"/>
      <c r="H232" s="104"/>
      <c r="I232" s="36"/>
      <c r="J232" s="32"/>
      <c r="K232" s="32"/>
      <c r="L232" s="32"/>
      <c r="M232" s="103"/>
      <c r="N232" s="105"/>
      <c r="O232" s="106"/>
      <c r="P232" s="103"/>
      <c r="Q232" s="33"/>
      <c r="R232" s="38"/>
      <c r="S232" s="108"/>
      <c r="T232" s="109"/>
      <c r="U232" s="103"/>
      <c r="V232" s="103"/>
      <c r="W232" s="103"/>
      <c r="X232" s="111"/>
      <c r="Y232" s="111"/>
      <c r="Z232" s="111"/>
      <c r="AA232" s="103"/>
      <c r="AB232" s="53"/>
      <c r="AC232" s="54"/>
      <c r="AD232" s="54"/>
      <c r="AE232" s="54"/>
      <c r="AF232" s="54"/>
      <c r="AG232" s="54"/>
      <c r="AH232" s="54"/>
    </row>
    <row r="233" customFormat="false" ht="15" hidden="false" customHeight="true" outlineLevel="0" collapsed="false">
      <c r="B233" s="102"/>
      <c r="C233" s="14"/>
      <c r="D233" s="103"/>
      <c r="E233" s="33"/>
      <c r="F233" s="104"/>
      <c r="G233" s="33"/>
      <c r="H233" s="104"/>
      <c r="I233" s="36" t="n">
        <f aca="false">I231/2</f>
        <v>0</v>
      </c>
      <c r="J233" s="32"/>
      <c r="K233" s="32"/>
      <c r="L233" s="32"/>
      <c r="M233" s="37"/>
      <c r="N233" s="105"/>
      <c r="O233" s="38" t="n">
        <f aca="false">O231/500</f>
        <v>0</v>
      </c>
      <c r="P233" s="103"/>
      <c r="Q233" s="33"/>
      <c r="R233" s="38"/>
      <c r="S233" s="108"/>
      <c r="T233" s="54" t="n">
        <f aca="false">(N231/15.4323584)*(S231/3.28083989501312)*0.1</f>
        <v>0</v>
      </c>
      <c r="U233" s="103"/>
      <c r="V233" s="103"/>
      <c r="W233" s="103"/>
      <c r="X233" s="111"/>
      <c r="Y233" s="111"/>
      <c r="Z233" s="111"/>
      <c r="AA233" s="103"/>
      <c r="AB233" s="53"/>
      <c r="AC233" s="54"/>
      <c r="AD233" s="54"/>
      <c r="AE233" s="54"/>
      <c r="AF233" s="54"/>
      <c r="AG233" s="54"/>
      <c r="AH233" s="54"/>
    </row>
    <row r="234" customFormat="false" ht="15" hidden="false" customHeight="true" outlineLevel="0" collapsed="false">
      <c r="B234" s="102" t="n">
        <v>77</v>
      </c>
      <c r="C234" s="14" t="s">
        <v>29</v>
      </c>
      <c r="D234" s="103"/>
      <c r="E234" s="33"/>
      <c r="F234" s="104" t="n">
        <f aca="false">E234/15432.3584</f>
        <v>0</v>
      </c>
      <c r="G234" s="33"/>
      <c r="H234" s="104" t="n">
        <f aca="false">G234*F234</f>
        <v>0</v>
      </c>
      <c r="I234" s="36" t="n">
        <f aca="false">IFERROR(15432.3584/G234,0)</f>
        <v>0</v>
      </c>
      <c r="J234" s="103"/>
      <c r="K234" s="32"/>
      <c r="L234" s="32"/>
      <c r="M234" s="103"/>
      <c r="N234" s="105"/>
      <c r="O234" s="106"/>
      <c r="P234" s="103"/>
      <c r="Q234" s="107"/>
      <c r="R234" s="38" t="n">
        <f aca="false">Q235/100</f>
        <v>0</v>
      </c>
      <c r="S234" s="108"/>
      <c r="T234" s="109" t="n">
        <f aca="false">(N234*S234)/1000</f>
        <v>0</v>
      </c>
      <c r="U234" s="103"/>
      <c r="V234" s="103"/>
      <c r="W234" s="103"/>
      <c r="X234" s="111"/>
      <c r="Y234" s="111"/>
      <c r="Z234" s="111"/>
      <c r="AA234" s="103"/>
      <c r="AB234" s="53"/>
      <c r="AC234" s="54" t="n">
        <f aca="false">R234+O236+H234+J235</f>
        <v>0</v>
      </c>
      <c r="AD234" s="54" t="n">
        <f aca="false">AC234*20</f>
        <v>0</v>
      </c>
      <c r="AE234" s="54" t="n">
        <f aca="false">AC234*50</f>
        <v>0</v>
      </c>
      <c r="AF234" s="54" t="n">
        <f aca="false">AC234*250</f>
        <v>0</v>
      </c>
      <c r="AG234" s="54" t="n">
        <f aca="false">AC234*1000</f>
        <v>0</v>
      </c>
      <c r="AH234" s="54" t="n">
        <f aca="false">AC234*5000</f>
        <v>0</v>
      </c>
    </row>
    <row r="235" customFormat="false" ht="15" hidden="false" customHeight="true" outlineLevel="0" collapsed="false">
      <c r="B235" s="102"/>
      <c r="C235" s="14"/>
      <c r="D235" s="103"/>
      <c r="E235" s="33"/>
      <c r="F235" s="104"/>
      <c r="G235" s="33"/>
      <c r="H235" s="104"/>
      <c r="I235" s="36"/>
      <c r="J235" s="32"/>
      <c r="K235" s="32"/>
      <c r="L235" s="32"/>
      <c r="M235" s="103"/>
      <c r="N235" s="105"/>
      <c r="O235" s="106"/>
      <c r="P235" s="103"/>
      <c r="Q235" s="33"/>
      <c r="R235" s="38"/>
      <c r="S235" s="108"/>
      <c r="T235" s="109"/>
      <c r="U235" s="103"/>
      <c r="V235" s="103"/>
      <c r="W235" s="103"/>
      <c r="X235" s="111"/>
      <c r="Y235" s="111"/>
      <c r="Z235" s="111"/>
      <c r="AA235" s="103"/>
      <c r="AB235" s="53"/>
      <c r="AC235" s="54"/>
      <c r="AD235" s="54"/>
      <c r="AE235" s="54"/>
      <c r="AF235" s="54"/>
      <c r="AG235" s="54"/>
      <c r="AH235" s="54"/>
    </row>
    <row r="236" customFormat="false" ht="15" hidden="false" customHeight="true" outlineLevel="0" collapsed="false">
      <c r="B236" s="102"/>
      <c r="C236" s="14"/>
      <c r="D236" s="103"/>
      <c r="E236" s="33"/>
      <c r="F236" s="104"/>
      <c r="G236" s="33"/>
      <c r="H236" s="104"/>
      <c r="I236" s="36" t="n">
        <f aca="false">I234/2</f>
        <v>0</v>
      </c>
      <c r="J236" s="32"/>
      <c r="K236" s="32"/>
      <c r="L236" s="32"/>
      <c r="M236" s="37"/>
      <c r="N236" s="105"/>
      <c r="O236" s="38" t="n">
        <f aca="false">O234/500</f>
        <v>0</v>
      </c>
      <c r="P236" s="103"/>
      <c r="Q236" s="33"/>
      <c r="R236" s="38"/>
      <c r="S236" s="108"/>
      <c r="T236" s="54" t="n">
        <f aca="false">(N234/15.4323584)*(S234/3.28083989501312)*0.1</f>
        <v>0</v>
      </c>
      <c r="U236" s="103"/>
      <c r="V236" s="103"/>
      <c r="W236" s="103"/>
      <c r="X236" s="111"/>
      <c r="Y236" s="111"/>
      <c r="Z236" s="111"/>
      <c r="AA236" s="103"/>
      <c r="AB236" s="53"/>
      <c r="AC236" s="54"/>
      <c r="AD236" s="54"/>
      <c r="AE236" s="54"/>
      <c r="AF236" s="54"/>
      <c r="AG236" s="54"/>
      <c r="AH236" s="54"/>
    </row>
    <row r="237" customFormat="false" ht="15" hidden="false" customHeight="true" outlineLevel="0" collapsed="false">
      <c r="B237" s="102" t="n">
        <v>78</v>
      </c>
      <c r="C237" s="14" t="s">
        <v>29</v>
      </c>
      <c r="D237" s="103"/>
      <c r="E237" s="33"/>
      <c r="F237" s="104" t="n">
        <f aca="false">E237/15432.3584</f>
        <v>0</v>
      </c>
      <c r="G237" s="33"/>
      <c r="H237" s="104" t="n">
        <f aca="false">G237*F237</f>
        <v>0</v>
      </c>
      <c r="I237" s="36" t="n">
        <f aca="false">IFERROR(15432.3584/G237,0)</f>
        <v>0</v>
      </c>
      <c r="J237" s="103"/>
      <c r="K237" s="32"/>
      <c r="L237" s="32"/>
      <c r="M237" s="103"/>
      <c r="N237" s="105"/>
      <c r="O237" s="106"/>
      <c r="P237" s="103"/>
      <c r="Q237" s="107"/>
      <c r="R237" s="38" t="n">
        <f aca="false">Q238/100</f>
        <v>0</v>
      </c>
      <c r="S237" s="108"/>
      <c r="T237" s="109" t="n">
        <f aca="false">(N237*S237)/1000</f>
        <v>0</v>
      </c>
      <c r="U237" s="103"/>
      <c r="V237" s="103"/>
      <c r="W237" s="103"/>
      <c r="X237" s="111"/>
      <c r="Y237" s="111"/>
      <c r="Z237" s="111"/>
      <c r="AA237" s="103"/>
      <c r="AB237" s="53"/>
      <c r="AC237" s="54" t="n">
        <f aca="false">R237+O239+H237+J238</f>
        <v>0</v>
      </c>
      <c r="AD237" s="54" t="n">
        <f aca="false">AC237*20</f>
        <v>0</v>
      </c>
      <c r="AE237" s="54" t="n">
        <f aca="false">AC237*50</f>
        <v>0</v>
      </c>
      <c r="AF237" s="54" t="n">
        <f aca="false">AC237*250</f>
        <v>0</v>
      </c>
      <c r="AG237" s="54" t="n">
        <f aca="false">AC237*1000</f>
        <v>0</v>
      </c>
      <c r="AH237" s="54" t="n">
        <f aca="false">AC237*5000</f>
        <v>0</v>
      </c>
    </row>
    <row r="238" customFormat="false" ht="15" hidden="false" customHeight="true" outlineLevel="0" collapsed="false">
      <c r="B238" s="102"/>
      <c r="C238" s="14"/>
      <c r="D238" s="103"/>
      <c r="E238" s="33"/>
      <c r="F238" s="104"/>
      <c r="G238" s="33"/>
      <c r="H238" s="104"/>
      <c r="I238" s="36"/>
      <c r="J238" s="32"/>
      <c r="K238" s="32"/>
      <c r="L238" s="32"/>
      <c r="M238" s="103"/>
      <c r="N238" s="105"/>
      <c r="O238" s="106"/>
      <c r="P238" s="103"/>
      <c r="Q238" s="33"/>
      <c r="R238" s="38"/>
      <c r="S238" s="108"/>
      <c r="T238" s="109"/>
      <c r="U238" s="103"/>
      <c r="V238" s="103"/>
      <c r="W238" s="103"/>
      <c r="X238" s="111"/>
      <c r="Y238" s="111"/>
      <c r="Z238" s="111"/>
      <c r="AA238" s="103"/>
      <c r="AB238" s="53"/>
      <c r="AC238" s="54"/>
      <c r="AD238" s="54"/>
      <c r="AE238" s="54"/>
      <c r="AF238" s="54"/>
      <c r="AG238" s="54"/>
      <c r="AH238" s="54"/>
    </row>
    <row r="239" customFormat="false" ht="15" hidden="false" customHeight="true" outlineLevel="0" collapsed="false">
      <c r="B239" s="102"/>
      <c r="C239" s="14"/>
      <c r="D239" s="103"/>
      <c r="E239" s="33"/>
      <c r="F239" s="104"/>
      <c r="G239" s="33"/>
      <c r="H239" s="104"/>
      <c r="I239" s="36" t="n">
        <f aca="false">I237/2</f>
        <v>0</v>
      </c>
      <c r="J239" s="32"/>
      <c r="K239" s="32"/>
      <c r="L239" s="32"/>
      <c r="M239" s="37"/>
      <c r="N239" s="105"/>
      <c r="O239" s="38" t="n">
        <f aca="false">O237/500</f>
        <v>0</v>
      </c>
      <c r="P239" s="103"/>
      <c r="Q239" s="33"/>
      <c r="R239" s="38"/>
      <c r="S239" s="108"/>
      <c r="T239" s="54" t="n">
        <f aca="false">(N237/15.4323584)*(S237/3.28083989501312)*0.1</f>
        <v>0</v>
      </c>
      <c r="U239" s="103"/>
      <c r="V239" s="103"/>
      <c r="W239" s="103"/>
      <c r="X239" s="111"/>
      <c r="Y239" s="111"/>
      <c r="Z239" s="111"/>
      <c r="AA239" s="103"/>
      <c r="AB239" s="53"/>
      <c r="AC239" s="54"/>
      <c r="AD239" s="54"/>
      <c r="AE239" s="54"/>
      <c r="AF239" s="54"/>
      <c r="AG239" s="54"/>
      <c r="AH239" s="54"/>
    </row>
    <row r="240" customFormat="false" ht="15" hidden="false" customHeight="true" outlineLevel="0" collapsed="false">
      <c r="B240" s="102" t="n">
        <v>79</v>
      </c>
      <c r="C240" s="14" t="s">
        <v>29</v>
      </c>
      <c r="D240" s="103"/>
      <c r="E240" s="33"/>
      <c r="F240" s="104" t="n">
        <f aca="false">E240/15432.3584</f>
        <v>0</v>
      </c>
      <c r="G240" s="33"/>
      <c r="H240" s="104" t="n">
        <f aca="false">G240*F240</f>
        <v>0</v>
      </c>
      <c r="I240" s="36" t="n">
        <f aca="false">IFERROR(15432.3584/G240,0)</f>
        <v>0</v>
      </c>
      <c r="J240" s="103"/>
      <c r="K240" s="32"/>
      <c r="L240" s="32"/>
      <c r="M240" s="103"/>
      <c r="N240" s="105"/>
      <c r="O240" s="106"/>
      <c r="P240" s="103"/>
      <c r="Q240" s="107"/>
      <c r="R240" s="38" t="n">
        <f aca="false">Q241/100</f>
        <v>0</v>
      </c>
      <c r="S240" s="108"/>
      <c r="T240" s="109" t="n">
        <f aca="false">(N240*S240)/1000</f>
        <v>0</v>
      </c>
      <c r="U240" s="103"/>
      <c r="V240" s="103"/>
      <c r="W240" s="103"/>
      <c r="X240" s="111"/>
      <c r="Y240" s="111"/>
      <c r="Z240" s="111"/>
      <c r="AA240" s="103"/>
      <c r="AB240" s="53"/>
      <c r="AC240" s="54" t="n">
        <f aca="false">R240+O242+H240+J241</f>
        <v>0</v>
      </c>
      <c r="AD240" s="54" t="n">
        <f aca="false">AC240*20</f>
        <v>0</v>
      </c>
      <c r="AE240" s="54" t="n">
        <f aca="false">AC240*50</f>
        <v>0</v>
      </c>
      <c r="AF240" s="54" t="n">
        <f aca="false">AC240*250</f>
        <v>0</v>
      </c>
      <c r="AG240" s="54" t="n">
        <f aca="false">AC240*1000</f>
        <v>0</v>
      </c>
      <c r="AH240" s="54" t="n">
        <f aca="false">AC240*5000</f>
        <v>0</v>
      </c>
    </row>
    <row r="241" customFormat="false" ht="15" hidden="false" customHeight="true" outlineLevel="0" collapsed="false">
      <c r="B241" s="102"/>
      <c r="C241" s="14"/>
      <c r="D241" s="103"/>
      <c r="E241" s="33"/>
      <c r="F241" s="104"/>
      <c r="G241" s="33"/>
      <c r="H241" s="104"/>
      <c r="I241" s="36"/>
      <c r="J241" s="32"/>
      <c r="K241" s="32"/>
      <c r="L241" s="32"/>
      <c r="M241" s="103"/>
      <c r="N241" s="105"/>
      <c r="O241" s="106"/>
      <c r="P241" s="103"/>
      <c r="Q241" s="33"/>
      <c r="R241" s="38"/>
      <c r="S241" s="108"/>
      <c r="T241" s="109"/>
      <c r="U241" s="103"/>
      <c r="V241" s="103"/>
      <c r="W241" s="103"/>
      <c r="X241" s="111"/>
      <c r="Y241" s="111"/>
      <c r="Z241" s="111"/>
      <c r="AA241" s="103"/>
      <c r="AB241" s="53"/>
      <c r="AC241" s="54"/>
      <c r="AD241" s="54"/>
      <c r="AE241" s="54"/>
      <c r="AF241" s="54"/>
      <c r="AG241" s="54"/>
      <c r="AH241" s="54"/>
    </row>
    <row r="242" customFormat="false" ht="15" hidden="false" customHeight="true" outlineLevel="0" collapsed="false">
      <c r="B242" s="102"/>
      <c r="C242" s="14"/>
      <c r="D242" s="103"/>
      <c r="E242" s="33"/>
      <c r="F242" s="104"/>
      <c r="G242" s="33"/>
      <c r="H242" s="104"/>
      <c r="I242" s="36" t="n">
        <f aca="false">I240/2</f>
        <v>0</v>
      </c>
      <c r="J242" s="32"/>
      <c r="K242" s="32"/>
      <c r="L242" s="32"/>
      <c r="M242" s="37"/>
      <c r="N242" s="105"/>
      <c r="O242" s="38" t="n">
        <f aca="false">O240/500</f>
        <v>0</v>
      </c>
      <c r="P242" s="103"/>
      <c r="Q242" s="33"/>
      <c r="R242" s="38"/>
      <c r="S242" s="108"/>
      <c r="T242" s="54" t="n">
        <f aca="false">(N240/15.4323584)*(S240/3.28083989501312)*0.1</f>
        <v>0</v>
      </c>
      <c r="U242" s="103"/>
      <c r="V242" s="103"/>
      <c r="W242" s="103"/>
      <c r="X242" s="111"/>
      <c r="Y242" s="111"/>
      <c r="Z242" s="111"/>
      <c r="AA242" s="103"/>
      <c r="AB242" s="53"/>
      <c r="AC242" s="54"/>
      <c r="AD242" s="54"/>
      <c r="AE242" s="54"/>
      <c r="AF242" s="54"/>
      <c r="AG242" s="54"/>
      <c r="AH242" s="54"/>
    </row>
    <row r="243" customFormat="false" ht="15" hidden="false" customHeight="true" outlineLevel="0" collapsed="false">
      <c r="B243" s="102" t="n">
        <v>80</v>
      </c>
      <c r="C243" s="14" t="s">
        <v>29</v>
      </c>
      <c r="D243" s="103"/>
      <c r="E243" s="33"/>
      <c r="F243" s="104" t="n">
        <f aca="false">E243/15432.3584</f>
        <v>0</v>
      </c>
      <c r="G243" s="33"/>
      <c r="H243" s="104" t="n">
        <f aca="false">G243*F243</f>
        <v>0</v>
      </c>
      <c r="I243" s="36" t="n">
        <f aca="false">IFERROR(15432.3584/G243,0)</f>
        <v>0</v>
      </c>
      <c r="J243" s="103"/>
      <c r="K243" s="32"/>
      <c r="L243" s="32"/>
      <c r="M243" s="103"/>
      <c r="N243" s="105"/>
      <c r="O243" s="106"/>
      <c r="P243" s="103"/>
      <c r="Q243" s="107"/>
      <c r="R243" s="38" t="n">
        <f aca="false">Q244/100</f>
        <v>0</v>
      </c>
      <c r="S243" s="108"/>
      <c r="T243" s="109" t="n">
        <f aca="false">(N243*S243)/1000</f>
        <v>0</v>
      </c>
      <c r="U243" s="103"/>
      <c r="V243" s="103"/>
      <c r="W243" s="103"/>
      <c r="X243" s="111"/>
      <c r="Y243" s="111"/>
      <c r="Z243" s="111"/>
      <c r="AA243" s="103"/>
      <c r="AB243" s="53"/>
      <c r="AC243" s="54" t="n">
        <f aca="false">R243+O245+H243+J244</f>
        <v>0</v>
      </c>
      <c r="AD243" s="54" t="n">
        <f aca="false">AC243*20</f>
        <v>0</v>
      </c>
      <c r="AE243" s="54" t="n">
        <f aca="false">AC243*50</f>
        <v>0</v>
      </c>
      <c r="AF243" s="54" t="n">
        <f aca="false">AC243*250</f>
        <v>0</v>
      </c>
      <c r="AG243" s="54" t="n">
        <f aca="false">AC243*1000</f>
        <v>0</v>
      </c>
      <c r="AH243" s="54" t="n">
        <f aca="false">AC243*5000</f>
        <v>0</v>
      </c>
    </row>
    <row r="244" customFormat="false" ht="15" hidden="false" customHeight="true" outlineLevel="0" collapsed="false">
      <c r="B244" s="102"/>
      <c r="C244" s="14"/>
      <c r="D244" s="103"/>
      <c r="E244" s="33"/>
      <c r="F244" s="104"/>
      <c r="G244" s="33"/>
      <c r="H244" s="104"/>
      <c r="I244" s="36"/>
      <c r="J244" s="32"/>
      <c r="K244" s="32"/>
      <c r="L244" s="32"/>
      <c r="M244" s="103"/>
      <c r="N244" s="105"/>
      <c r="O244" s="106"/>
      <c r="P244" s="103"/>
      <c r="Q244" s="33"/>
      <c r="R244" s="38"/>
      <c r="S244" s="108"/>
      <c r="T244" s="109"/>
      <c r="U244" s="103"/>
      <c r="V244" s="103"/>
      <c r="W244" s="103"/>
      <c r="X244" s="111"/>
      <c r="Y244" s="111"/>
      <c r="Z244" s="111"/>
      <c r="AA244" s="103"/>
      <c r="AB244" s="53"/>
      <c r="AC244" s="54"/>
      <c r="AD244" s="54"/>
      <c r="AE244" s="54"/>
      <c r="AF244" s="54"/>
      <c r="AG244" s="54"/>
      <c r="AH244" s="54"/>
    </row>
    <row r="245" customFormat="false" ht="15" hidden="false" customHeight="true" outlineLevel="0" collapsed="false">
      <c r="B245" s="102"/>
      <c r="C245" s="14"/>
      <c r="D245" s="103"/>
      <c r="E245" s="33"/>
      <c r="F245" s="104"/>
      <c r="G245" s="33"/>
      <c r="H245" s="104"/>
      <c r="I245" s="36" t="n">
        <f aca="false">I243/2</f>
        <v>0</v>
      </c>
      <c r="J245" s="32"/>
      <c r="K245" s="32"/>
      <c r="L245" s="32"/>
      <c r="M245" s="37"/>
      <c r="N245" s="105"/>
      <c r="O245" s="38" t="n">
        <f aca="false">O243/500</f>
        <v>0</v>
      </c>
      <c r="P245" s="103"/>
      <c r="Q245" s="33"/>
      <c r="R245" s="38"/>
      <c r="S245" s="108"/>
      <c r="T245" s="54" t="n">
        <f aca="false">(N243/15.4323584)*(S243/3.28083989501312)*0.1</f>
        <v>0</v>
      </c>
      <c r="U245" s="103"/>
      <c r="V245" s="103"/>
      <c r="W245" s="103"/>
      <c r="X245" s="111"/>
      <c r="Y245" s="111"/>
      <c r="Z245" s="111"/>
      <c r="AA245" s="103"/>
      <c r="AB245" s="53"/>
      <c r="AC245" s="54"/>
      <c r="AD245" s="54"/>
      <c r="AE245" s="54"/>
      <c r="AF245" s="54"/>
      <c r="AG245" s="54"/>
      <c r="AH245" s="54"/>
    </row>
    <row r="246" customFormat="false" ht="15" hidden="false" customHeight="true" outlineLevel="0" collapsed="false">
      <c r="B246" s="102" t="n">
        <v>81</v>
      </c>
      <c r="C246" s="14" t="s">
        <v>29</v>
      </c>
      <c r="D246" s="103"/>
      <c r="E246" s="33"/>
      <c r="F246" s="104" t="n">
        <f aca="false">E246/15432.3584</f>
        <v>0</v>
      </c>
      <c r="G246" s="33"/>
      <c r="H246" s="104" t="n">
        <f aca="false">G246*F246</f>
        <v>0</v>
      </c>
      <c r="I246" s="36" t="n">
        <f aca="false">IFERROR(15432.3584/G246,0)</f>
        <v>0</v>
      </c>
      <c r="J246" s="103"/>
      <c r="K246" s="32"/>
      <c r="L246" s="32"/>
      <c r="M246" s="103"/>
      <c r="N246" s="105"/>
      <c r="O246" s="106"/>
      <c r="P246" s="103"/>
      <c r="Q246" s="107"/>
      <c r="R246" s="38" t="n">
        <f aca="false">Q247/100</f>
        <v>0</v>
      </c>
      <c r="S246" s="108"/>
      <c r="T246" s="109" t="n">
        <f aca="false">(N246*S246)/1000</f>
        <v>0</v>
      </c>
      <c r="U246" s="103"/>
      <c r="V246" s="103"/>
      <c r="W246" s="103"/>
      <c r="X246" s="111"/>
      <c r="Y246" s="111"/>
      <c r="Z246" s="111"/>
      <c r="AA246" s="103"/>
      <c r="AB246" s="53"/>
      <c r="AC246" s="54" t="n">
        <f aca="false">R246+O248+H246+J247</f>
        <v>0</v>
      </c>
      <c r="AD246" s="54" t="n">
        <f aca="false">AC246*20</f>
        <v>0</v>
      </c>
      <c r="AE246" s="54" t="n">
        <f aca="false">AC246*50</f>
        <v>0</v>
      </c>
      <c r="AF246" s="54" t="n">
        <f aca="false">AC246*250</f>
        <v>0</v>
      </c>
      <c r="AG246" s="54" t="n">
        <f aca="false">AC246*1000</f>
        <v>0</v>
      </c>
      <c r="AH246" s="54" t="n">
        <f aca="false">AC246*5000</f>
        <v>0</v>
      </c>
    </row>
    <row r="247" customFormat="false" ht="15" hidden="false" customHeight="true" outlineLevel="0" collapsed="false">
      <c r="B247" s="102"/>
      <c r="C247" s="14"/>
      <c r="D247" s="103"/>
      <c r="E247" s="33"/>
      <c r="F247" s="104"/>
      <c r="G247" s="33"/>
      <c r="H247" s="104"/>
      <c r="I247" s="36"/>
      <c r="J247" s="32"/>
      <c r="K247" s="32"/>
      <c r="L247" s="32"/>
      <c r="M247" s="103"/>
      <c r="N247" s="105"/>
      <c r="O247" s="106"/>
      <c r="P247" s="103"/>
      <c r="Q247" s="33"/>
      <c r="R247" s="38"/>
      <c r="S247" s="108"/>
      <c r="T247" s="109"/>
      <c r="U247" s="103"/>
      <c r="V247" s="103"/>
      <c r="W247" s="103"/>
      <c r="X247" s="111"/>
      <c r="Y247" s="111"/>
      <c r="Z247" s="111"/>
      <c r="AA247" s="103"/>
      <c r="AB247" s="53"/>
      <c r="AC247" s="54"/>
      <c r="AD247" s="54"/>
      <c r="AE247" s="54"/>
      <c r="AF247" s="54"/>
      <c r="AG247" s="54"/>
      <c r="AH247" s="54"/>
    </row>
    <row r="248" customFormat="false" ht="15" hidden="false" customHeight="true" outlineLevel="0" collapsed="false">
      <c r="B248" s="102"/>
      <c r="C248" s="14"/>
      <c r="D248" s="103"/>
      <c r="E248" s="33"/>
      <c r="F248" s="104"/>
      <c r="G248" s="33"/>
      <c r="H248" s="104"/>
      <c r="I248" s="36" t="n">
        <f aca="false">I246/2</f>
        <v>0</v>
      </c>
      <c r="J248" s="32"/>
      <c r="K248" s="32"/>
      <c r="L248" s="32"/>
      <c r="M248" s="37"/>
      <c r="N248" s="105"/>
      <c r="O248" s="38" t="n">
        <f aca="false">O246/500</f>
        <v>0</v>
      </c>
      <c r="P248" s="103"/>
      <c r="Q248" s="33"/>
      <c r="R248" s="38"/>
      <c r="S248" s="108"/>
      <c r="T248" s="54" t="n">
        <f aca="false">(N246/15.4323584)*(S246/3.28083989501312)*0.1</f>
        <v>0</v>
      </c>
      <c r="U248" s="103"/>
      <c r="V248" s="103"/>
      <c r="W248" s="103"/>
      <c r="X248" s="111"/>
      <c r="Y248" s="111"/>
      <c r="Z248" s="111"/>
      <c r="AA248" s="103"/>
      <c r="AB248" s="53"/>
      <c r="AC248" s="54"/>
      <c r="AD248" s="54"/>
      <c r="AE248" s="54"/>
      <c r="AF248" s="54"/>
      <c r="AG248" s="54"/>
      <c r="AH248" s="54"/>
    </row>
    <row r="249" customFormat="false" ht="15" hidden="false" customHeight="true" outlineLevel="0" collapsed="false">
      <c r="B249" s="102" t="n">
        <v>82</v>
      </c>
      <c r="C249" s="14" t="s">
        <v>29</v>
      </c>
      <c r="D249" s="103"/>
      <c r="E249" s="33"/>
      <c r="F249" s="104" t="n">
        <f aca="false">E249/15432.3584</f>
        <v>0</v>
      </c>
      <c r="G249" s="33"/>
      <c r="H249" s="104" t="n">
        <f aca="false">G249*F249</f>
        <v>0</v>
      </c>
      <c r="I249" s="36" t="n">
        <f aca="false">IFERROR(15432.3584/G249,0)</f>
        <v>0</v>
      </c>
      <c r="J249" s="103"/>
      <c r="K249" s="32"/>
      <c r="L249" s="32"/>
      <c r="M249" s="103"/>
      <c r="N249" s="105"/>
      <c r="O249" s="106"/>
      <c r="P249" s="103"/>
      <c r="Q249" s="107"/>
      <c r="R249" s="38" t="n">
        <f aca="false">Q250/100</f>
        <v>0</v>
      </c>
      <c r="S249" s="108"/>
      <c r="T249" s="109" t="n">
        <f aca="false">(N249*S249)/1000</f>
        <v>0</v>
      </c>
      <c r="U249" s="103"/>
      <c r="V249" s="103"/>
      <c r="W249" s="103"/>
      <c r="X249" s="111"/>
      <c r="Y249" s="111"/>
      <c r="Z249" s="111"/>
      <c r="AA249" s="103"/>
      <c r="AB249" s="53"/>
      <c r="AC249" s="54" t="n">
        <f aca="false">R249+O251+H249+J250</f>
        <v>0</v>
      </c>
      <c r="AD249" s="54" t="n">
        <f aca="false">AC249*20</f>
        <v>0</v>
      </c>
      <c r="AE249" s="54" t="n">
        <f aca="false">AC249*50</f>
        <v>0</v>
      </c>
      <c r="AF249" s="54" t="n">
        <f aca="false">AC249*250</f>
        <v>0</v>
      </c>
      <c r="AG249" s="54" t="n">
        <f aca="false">AC249*1000</f>
        <v>0</v>
      </c>
      <c r="AH249" s="54" t="n">
        <f aca="false">AC249*5000</f>
        <v>0</v>
      </c>
    </row>
    <row r="250" customFormat="false" ht="15" hidden="false" customHeight="true" outlineLevel="0" collapsed="false">
      <c r="B250" s="102"/>
      <c r="C250" s="14"/>
      <c r="D250" s="103"/>
      <c r="E250" s="33"/>
      <c r="F250" s="104"/>
      <c r="G250" s="33"/>
      <c r="H250" s="104"/>
      <c r="I250" s="36"/>
      <c r="J250" s="32"/>
      <c r="K250" s="32"/>
      <c r="L250" s="32"/>
      <c r="M250" s="103"/>
      <c r="N250" s="105"/>
      <c r="O250" s="106"/>
      <c r="P250" s="103"/>
      <c r="Q250" s="33"/>
      <c r="R250" s="38"/>
      <c r="S250" s="108"/>
      <c r="T250" s="109"/>
      <c r="U250" s="103"/>
      <c r="V250" s="103"/>
      <c r="W250" s="103"/>
      <c r="X250" s="111"/>
      <c r="Y250" s="111"/>
      <c r="Z250" s="111"/>
      <c r="AA250" s="103"/>
      <c r="AB250" s="53"/>
      <c r="AC250" s="54"/>
      <c r="AD250" s="54"/>
      <c r="AE250" s="54"/>
      <c r="AF250" s="54"/>
      <c r="AG250" s="54"/>
      <c r="AH250" s="54"/>
    </row>
    <row r="251" customFormat="false" ht="15" hidden="false" customHeight="true" outlineLevel="0" collapsed="false">
      <c r="B251" s="102"/>
      <c r="C251" s="14"/>
      <c r="D251" s="103"/>
      <c r="E251" s="33"/>
      <c r="F251" s="104"/>
      <c r="G251" s="33"/>
      <c r="H251" s="104"/>
      <c r="I251" s="36" t="n">
        <f aca="false">I249/2</f>
        <v>0</v>
      </c>
      <c r="J251" s="32"/>
      <c r="K251" s="32"/>
      <c r="L251" s="32"/>
      <c r="M251" s="37"/>
      <c r="N251" s="105"/>
      <c r="O251" s="38" t="n">
        <f aca="false">O249/500</f>
        <v>0</v>
      </c>
      <c r="P251" s="103"/>
      <c r="Q251" s="33"/>
      <c r="R251" s="38"/>
      <c r="S251" s="108"/>
      <c r="T251" s="54" t="n">
        <f aca="false">(N249/15.4323584)*(S249/3.28083989501312)*0.1</f>
        <v>0</v>
      </c>
      <c r="U251" s="103"/>
      <c r="V251" s="103"/>
      <c r="W251" s="103"/>
      <c r="X251" s="111"/>
      <c r="Y251" s="111"/>
      <c r="Z251" s="111"/>
      <c r="AA251" s="103"/>
      <c r="AB251" s="53"/>
      <c r="AC251" s="54"/>
      <c r="AD251" s="54"/>
      <c r="AE251" s="54"/>
      <c r="AF251" s="54"/>
      <c r="AG251" s="54"/>
      <c r="AH251" s="54"/>
    </row>
    <row r="252" customFormat="false" ht="15" hidden="false" customHeight="true" outlineLevel="0" collapsed="false">
      <c r="B252" s="102" t="n">
        <v>83</v>
      </c>
      <c r="C252" s="14" t="s">
        <v>29</v>
      </c>
      <c r="D252" s="103"/>
      <c r="E252" s="33"/>
      <c r="F252" s="104" t="n">
        <f aca="false">E252/15432.3584</f>
        <v>0</v>
      </c>
      <c r="G252" s="33"/>
      <c r="H252" s="104" t="n">
        <f aca="false">G252*F252</f>
        <v>0</v>
      </c>
      <c r="I252" s="36" t="n">
        <f aca="false">IFERROR(15432.3584/G252,0)</f>
        <v>0</v>
      </c>
      <c r="J252" s="103"/>
      <c r="K252" s="32"/>
      <c r="L252" s="32"/>
      <c r="M252" s="103"/>
      <c r="N252" s="105"/>
      <c r="O252" s="106"/>
      <c r="P252" s="103"/>
      <c r="Q252" s="107"/>
      <c r="R252" s="38" t="n">
        <f aca="false">Q253/100</f>
        <v>0</v>
      </c>
      <c r="S252" s="108"/>
      <c r="T252" s="109" t="n">
        <f aca="false">(N252*S252)/1000</f>
        <v>0</v>
      </c>
      <c r="U252" s="103"/>
      <c r="V252" s="103"/>
      <c r="W252" s="103"/>
      <c r="X252" s="111"/>
      <c r="Y252" s="111"/>
      <c r="Z252" s="111"/>
      <c r="AA252" s="103"/>
      <c r="AB252" s="53"/>
      <c r="AC252" s="54" t="n">
        <f aca="false">R252+O254+H252+J253</f>
        <v>0</v>
      </c>
      <c r="AD252" s="54" t="n">
        <f aca="false">AC252*20</f>
        <v>0</v>
      </c>
      <c r="AE252" s="54" t="n">
        <f aca="false">AC252*50</f>
        <v>0</v>
      </c>
      <c r="AF252" s="54" t="n">
        <f aca="false">AC252*250</f>
        <v>0</v>
      </c>
      <c r="AG252" s="54" t="n">
        <f aca="false">AC252*1000</f>
        <v>0</v>
      </c>
      <c r="AH252" s="54" t="n">
        <f aca="false">AC252*5000</f>
        <v>0</v>
      </c>
    </row>
    <row r="253" customFormat="false" ht="15" hidden="false" customHeight="true" outlineLevel="0" collapsed="false">
      <c r="B253" s="102"/>
      <c r="C253" s="14"/>
      <c r="D253" s="103"/>
      <c r="E253" s="33"/>
      <c r="F253" s="104"/>
      <c r="G253" s="33"/>
      <c r="H253" s="104"/>
      <c r="I253" s="36"/>
      <c r="J253" s="32"/>
      <c r="K253" s="32"/>
      <c r="L253" s="32"/>
      <c r="M253" s="103"/>
      <c r="N253" s="105"/>
      <c r="O253" s="106"/>
      <c r="P253" s="103"/>
      <c r="Q253" s="33"/>
      <c r="R253" s="38"/>
      <c r="S253" s="108"/>
      <c r="T253" s="109"/>
      <c r="U253" s="103"/>
      <c r="V253" s="103"/>
      <c r="W253" s="103"/>
      <c r="X253" s="111"/>
      <c r="Y253" s="111"/>
      <c r="Z253" s="111"/>
      <c r="AA253" s="103"/>
      <c r="AB253" s="53"/>
      <c r="AC253" s="54"/>
      <c r="AD253" s="54"/>
      <c r="AE253" s="54"/>
      <c r="AF253" s="54"/>
      <c r="AG253" s="54"/>
      <c r="AH253" s="54"/>
    </row>
    <row r="254" customFormat="false" ht="15" hidden="false" customHeight="true" outlineLevel="0" collapsed="false">
      <c r="B254" s="102"/>
      <c r="C254" s="14"/>
      <c r="D254" s="103"/>
      <c r="E254" s="33"/>
      <c r="F254" s="104"/>
      <c r="G254" s="33"/>
      <c r="H254" s="104"/>
      <c r="I254" s="36" t="n">
        <f aca="false">I252/2</f>
        <v>0</v>
      </c>
      <c r="J254" s="32"/>
      <c r="K254" s="32"/>
      <c r="L254" s="32"/>
      <c r="M254" s="37"/>
      <c r="N254" s="105"/>
      <c r="O254" s="38" t="n">
        <f aca="false">O252/500</f>
        <v>0</v>
      </c>
      <c r="P254" s="103"/>
      <c r="Q254" s="33"/>
      <c r="R254" s="38"/>
      <c r="S254" s="108"/>
      <c r="T254" s="54" t="n">
        <f aca="false">(N252/15.4323584)*(S252/3.28083989501312)*0.1</f>
        <v>0</v>
      </c>
      <c r="U254" s="103"/>
      <c r="V254" s="103"/>
      <c r="W254" s="103"/>
      <c r="X254" s="111"/>
      <c r="Y254" s="111"/>
      <c r="Z254" s="111"/>
      <c r="AA254" s="103"/>
      <c r="AB254" s="53"/>
      <c r="AC254" s="54"/>
      <c r="AD254" s="54"/>
      <c r="AE254" s="54"/>
      <c r="AF254" s="54"/>
      <c r="AG254" s="54"/>
      <c r="AH254" s="54"/>
    </row>
    <row r="255" customFormat="false" ht="15" hidden="false" customHeight="true" outlineLevel="0" collapsed="false">
      <c r="B255" s="102" t="n">
        <v>84</v>
      </c>
      <c r="C255" s="14" t="s">
        <v>29</v>
      </c>
      <c r="D255" s="103"/>
      <c r="E255" s="33"/>
      <c r="F255" s="104" t="n">
        <f aca="false">E255/15432.3584</f>
        <v>0</v>
      </c>
      <c r="G255" s="33"/>
      <c r="H255" s="104" t="n">
        <f aca="false">G255*F255</f>
        <v>0</v>
      </c>
      <c r="I255" s="36" t="n">
        <f aca="false">IFERROR(15432.3584/G255,0)</f>
        <v>0</v>
      </c>
      <c r="J255" s="103"/>
      <c r="K255" s="32"/>
      <c r="L255" s="32"/>
      <c r="M255" s="103"/>
      <c r="N255" s="105"/>
      <c r="O255" s="106"/>
      <c r="P255" s="103"/>
      <c r="Q255" s="107"/>
      <c r="R255" s="38" t="n">
        <f aca="false">Q256/100</f>
        <v>0</v>
      </c>
      <c r="S255" s="108"/>
      <c r="T255" s="109" t="n">
        <f aca="false">(N255*S255)/1000</f>
        <v>0</v>
      </c>
      <c r="U255" s="103"/>
      <c r="V255" s="103"/>
      <c r="W255" s="103"/>
      <c r="X255" s="111"/>
      <c r="Y255" s="111"/>
      <c r="Z255" s="111"/>
      <c r="AA255" s="103"/>
      <c r="AB255" s="53"/>
      <c r="AC255" s="54" t="n">
        <f aca="false">R255+O257+H255+J256</f>
        <v>0</v>
      </c>
      <c r="AD255" s="54" t="n">
        <f aca="false">AC255*20</f>
        <v>0</v>
      </c>
      <c r="AE255" s="54" t="n">
        <f aca="false">AC255*50</f>
        <v>0</v>
      </c>
      <c r="AF255" s="54" t="n">
        <f aca="false">AC255*250</f>
        <v>0</v>
      </c>
      <c r="AG255" s="54" t="n">
        <f aca="false">AC255*1000</f>
        <v>0</v>
      </c>
      <c r="AH255" s="54" t="n">
        <f aca="false">AC255*5000</f>
        <v>0</v>
      </c>
    </row>
    <row r="256" customFormat="false" ht="15" hidden="false" customHeight="true" outlineLevel="0" collapsed="false">
      <c r="B256" s="102"/>
      <c r="C256" s="14"/>
      <c r="D256" s="103"/>
      <c r="E256" s="33"/>
      <c r="F256" s="104"/>
      <c r="G256" s="33"/>
      <c r="H256" s="104"/>
      <c r="I256" s="36"/>
      <c r="J256" s="32"/>
      <c r="K256" s="32"/>
      <c r="L256" s="32"/>
      <c r="M256" s="103"/>
      <c r="N256" s="105"/>
      <c r="O256" s="106"/>
      <c r="P256" s="103"/>
      <c r="Q256" s="33"/>
      <c r="R256" s="38"/>
      <c r="S256" s="108"/>
      <c r="T256" s="109"/>
      <c r="U256" s="103"/>
      <c r="V256" s="103"/>
      <c r="W256" s="103"/>
      <c r="X256" s="111"/>
      <c r="Y256" s="111"/>
      <c r="Z256" s="111"/>
      <c r="AA256" s="103"/>
      <c r="AB256" s="53"/>
      <c r="AC256" s="54"/>
      <c r="AD256" s="54"/>
      <c r="AE256" s="54"/>
      <c r="AF256" s="54"/>
      <c r="AG256" s="54"/>
      <c r="AH256" s="54"/>
    </row>
    <row r="257" customFormat="false" ht="15" hidden="false" customHeight="true" outlineLevel="0" collapsed="false">
      <c r="B257" s="102"/>
      <c r="C257" s="14"/>
      <c r="D257" s="103"/>
      <c r="E257" s="33"/>
      <c r="F257" s="104"/>
      <c r="G257" s="33"/>
      <c r="H257" s="104"/>
      <c r="I257" s="36" t="n">
        <f aca="false">I255/2</f>
        <v>0</v>
      </c>
      <c r="J257" s="32"/>
      <c r="K257" s="32"/>
      <c r="L257" s="32"/>
      <c r="M257" s="37"/>
      <c r="N257" s="105"/>
      <c r="O257" s="38" t="n">
        <f aca="false">O255/500</f>
        <v>0</v>
      </c>
      <c r="P257" s="103"/>
      <c r="Q257" s="33"/>
      <c r="R257" s="38"/>
      <c r="S257" s="108"/>
      <c r="T257" s="54" t="n">
        <f aca="false">(N255/15.4323584)*(S255/3.28083989501312)*0.1</f>
        <v>0</v>
      </c>
      <c r="U257" s="103"/>
      <c r="V257" s="103"/>
      <c r="W257" s="103"/>
      <c r="X257" s="111"/>
      <c r="Y257" s="111"/>
      <c r="Z257" s="111"/>
      <c r="AA257" s="103"/>
      <c r="AB257" s="53"/>
      <c r="AC257" s="54"/>
      <c r="AD257" s="54"/>
      <c r="AE257" s="54"/>
      <c r="AF257" s="54"/>
      <c r="AG257" s="54"/>
      <c r="AH257" s="54"/>
    </row>
    <row r="258" customFormat="false" ht="15" hidden="false" customHeight="true" outlineLevel="0" collapsed="false">
      <c r="B258" s="102" t="n">
        <v>85</v>
      </c>
      <c r="C258" s="14" t="s">
        <v>29</v>
      </c>
      <c r="D258" s="103"/>
      <c r="E258" s="33"/>
      <c r="F258" s="104" t="n">
        <f aca="false">E258/15432.3584</f>
        <v>0</v>
      </c>
      <c r="G258" s="33"/>
      <c r="H258" s="104" t="n">
        <f aca="false">G258*F258</f>
        <v>0</v>
      </c>
      <c r="I258" s="36" t="n">
        <f aca="false">IFERROR(15432.3584/G258,0)</f>
        <v>0</v>
      </c>
      <c r="J258" s="103"/>
      <c r="K258" s="32"/>
      <c r="L258" s="32"/>
      <c r="M258" s="103"/>
      <c r="N258" s="105"/>
      <c r="O258" s="106"/>
      <c r="P258" s="103"/>
      <c r="Q258" s="107"/>
      <c r="R258" s="38" t="n">
        <f aca="false">Q259/100</f>
        <v>0</v>
      </c>
      <c r="S258" s="108"/>
      <c r="T258" s="109" t="n">
        <f aca="false">(N258*S258)/1000</f>
        <v>0</v>
      </c>
      <c r="U258" s="103"/>
      <c r="V258" s="103"/>
      <c r="W258" s="103"/>
      <c r="X258" s="111"/>
      <c r="Y258" s="111"/>
      <c r="Z258" s="111"/>
      <c r="AA258" s="103"/>
      <c r="AB258" s="53"/>
      <c r="AC258" s="54" t="n">
        <f aca="false">R258+O260+H258+J259</f>
        <v>0</v>
      </c>
      <c r="AD258" s="54" t="n">
        <f aca="false">AC258*20</f>
        <v>0</v>
      </c>
      <c r="AE258" s="54" t="n">
        <f aca="false">AC258*50</f>
        <v>0</v>
      </c>
      <c r="AF258" s="54" t="n">
        <f aca="false">AC258*250</f>
        <v>0</v>
      </c>
      <c r="AG258" s="54" t="n">
        <f aca="false">AC258*1000</f>
        <v>0</v>
      </c>
      <c r="AH258" s="54" t="n">
        <f aca="false">AC258*5000</f>
        <v>0</v>
      </c>
    </row>
    <row r="259" customFormat="false" ht="15" hidden="false" customHeight="true" outlineLevel="0" collapsed="false">
      <c r="B259" s="102"/>
      <c r="C259" s="14"/>
      <c r="D259" s="103"/>
      <c r="E259" s="33"/>
      <c r="F259" s="104"/>
      <c r="G259" s="33"/>
      <c r="H259" s="104"/>
      <c r="I259" s="36"/>
      <c r="J259" s="32"/>
      <c r="K259" s="32"/>
      <c r="L259" s="32"/>
      <c r="M259" s="103"/>
      <c r="N259" s="105"/>
      <c r="O259" s="106"/>
      <c r="P259" s="103"/>
      <c r="Q259" s="33"/>
      <c r="R259" s="38"/>
      <c r="S259" s="108"/>
      <c r="T259" s="109"/>
      <c r="U259" s="103"/>
      <c r="V259" s="103"/>
      <c r="W259" s="103"/>
      <c r="X259" s="111"/>
      <c r="Y259" s="111"/>
      <c r="Z259" s="111"/>
      <c r="AA259" s="103"/>
      <c r="AB259" s="53"/>
      <c r="AC259" s="54"/>
      <c r="AD259" s="54"/>
      <c r="AE259" s="54"/>
      <c r="AF259" s="54"/>
      <c r="AG259" s="54"/>
      <c r="AH259" s="54"/>
    </row>
    <row r="260" customFormat="false" ht="15" hidden="false" customHeight="true" outlineLevel="0" collapsed="false">
      <c r="B260" s="102"/>
      <c r="C260" s="14"/>
      <c r="D260" s="103"/>
      <c r="E260" s="33"/>
      <c r="F260" s="104"/>
      <c r="G260" s="33"/>
      <c r="H260" s="104"/>
      <c r="I260" s="36" t="n">
        <f aca="false">I258/2</f>
        <v>0</v>
      </c>
      <c r="J260" s="32"/>
      <c r="K260" s="32"/>
      <c r="L260" s="32"/>
      <c r="M260" s="37"/>
      <c r="N260" s="105"/>
      <c r="O260" s="38" t="n">
        <f aca="false">O258/500</f>
        <v>0</v>
      </c>
      <c r="P260" s="103"/>
      <c r="Q260" s="33"/>
      <c r="R260" s="38"/>
      <c r="S260" s="108"/>
      <c r="T260" s="54" t="n">
        <f aca="false">(N258/15.4323584)*(S258/3.28083989501312)*0.1</f>
        <v>0</v>
      </c>
      <c r="U260" s="103"/>
      <c r="V260" s="103"/>
      <c r="W260" s="103"/>
      <c r="X260" s="111"/>
      <c r="Y260" s="111"/>
      <c r="Z260" s="111"/>
      <c r="AA260" s="103"/>
      <c r="AB260" s="53"/>
      <c r="AC260" s="54"/>
      <c r="AD260" s="54"/>
      <c r="AE260" s="54"/>
      <c r="AF260" s="54"/>
      <c r="AG260" s="54"/>
      <c r="AH260" s="54"/>
    </row>
    <row r="261" customFormat="false" ht="15" hidden="false" customHeight="true" outlineLevel="0" collapsed="false">
      <c r="B261" s="102" t="n">
        <v>86</v>
      </c>
      <c r="C261" s="14" t="s">
        <v>29</v>
      </c>
      <c r="D261" s="103"/>
      <c r="E261" s="33"/>
      <c r="F261" s="104" t="n">
        <f aca="false">E261/15432.3584</f>
        <v>0</v>
      </c>
      <c r="G261" s="33"/>
      <c r="H261" s="104" t="n">
        <f aca="false">G261*F261</f>
        <v>0</v>
      </c>
      <c r="I261" s="36" t="n">
        <f aca="false">IFERROR(15432.3584/G261,0)</f>
        <v>0</v>
      </c>
      <c r="J261" s="103"/>
      <c r="K261" s="32"/>
      <c r="L261" s="32"/>
      <c r="M261" s="103"/>
      <c r="N261" s="105"/>
      <c r="O261" s="106"/>
      <c r="P261" s="103"/>
      <c r="Q261" s="107"/>
      <c r="R261" s="38" t="n">
        <f aca="false">Q262/100</f>
        <v>0</v>
      </c>
      <c r="S261" s="108"/>
      <c r="T261" s="109" t="n">
        <f aca="false">(N261*S261)/1000</f>
        <v>0</v>
      </c>
      <c r="U261" s="103"/>
      <c r="V261" s="103"/>
      <c r="W261" s="103"/>
      <c r="X261" s="111"/>
      <c r="Y261" s="111"/>
      <c r="Z261" s="111"/>
      <c r="AA261" s="103"/>
      <c r="AB261" s="53"/>
      <c r="AC261" s="54" t="n">
        <f aca="false">R261+O263+H261+J262</f>
        <v>0</v>
      </c>
      <c r="AD261" s="54" t="n">
        <f aca="false">AC261*20</f>
        <v>0</v>
      </c>
      <c r="AE261" s="54" t="n">
        <f aca="false">AC261*50</f>
        <v>0</v>
      </c>
      <c r="AF261" s="54" t="n">
        <f aca="false">AC261*250</f>
        <v>0</v>
      </c>
      <c r="AG261" s="54" t="n">
        <f aca="false">AC261*1000</f>
        <v>0</v>
      </c>
      <c r="AH261" s="54" t="n">
        <f aca="false">AC261*5000</f>
        <v>0</v>
      </c>
    </row>
    <row r="262" customFormat="false" ht="15" hidden="false" customHeight="true" outlineLevel="0" collapsed="false">
      <c r="B262" s="102"/>
      <c r="C262" s="14"/>
      <c r="D262" s="103"/>
      <c r="E262" s="33"/>
      <c r="F262" s="104"/>
      <c r="G262" s="33"/>
      <c r="H262" s="104"/>
      <c r="I262" s="36"/>
      <c r="J262" s="32"/>
      <c r="K262" s="32"/>
      <c r="L262" s="32"/>
      <c r="M262" s="103"/>
      <c r="N262" s="105"/>
      <c r="O262" s="106"/>
      <c r="P262" s="103"/>
      <c r="Q262" s="33"/>
      <c r="R262" s="38"/>
      <c r="S262" s="108"/>
      <c r="T262" s="109"/>
      <c r="U262" s="103"/>
      <c r="V262" s="103"/>
      <c r="W262" s="103"/>
      <c r="X262" s="111"/>
      <c r="Y262" s="111"/>
      <c r="Z262" s="111"/>
      <c r="AA262" s="103"/>
      <c r="AB262" s="53"/>
      <c r="AC262" s="54"/>
      <c r="AD262" s="54"/>
      <c r="AE262" s="54"/>
      <c r="AF262" s="54"/>
      <c r="AG262" s="54"/>
      <c r="AH262" s="54"/>
    </row>
    <row r="263" customFormat="false" ht="15" hidden="false" customHeight="true" outlineLevel="0" collapsed="false">
      <c r="B263" s="102"/>
      <c r="C263" s="14"/>
      <c r="D263" s="103"/>
      <c r="E263" s="33"/>
      <c r="F263" s="104"/>
      <c r="G263" s="33"/>
      <c r="H263" s="104"/>
      <c r="I263" s="36" t="n">
        <f aca="false">I261/2</f>
        <v>0</v>
      </c>
      <c r="J263" s="32"/>
      <c r="K263" s="32"/>
      <c r="L263" s="32"/>
      <c r="M263" s="37"/>
      <c r="N263" s="105"/>
      <c r="O263" s="38" t="n">
        <f aca="false">O261/500</f>
        <v>0</v>
      </c>
      <c r="P263" s="103"/>
      <c r="Q263" s="33"/>
      <c r="R263" s="38"/>
      <c r="S263" s="108"/>
      <c r="T263" s="54" t="n">
        <f aca="false">(N261/15.4323584)*(S261/3.28083989501312)*0.1</f>
        <v>0</v>
      </c>
      <c r="U263" s="103"/>
      <c r="V263" s="103"/>
      <c r="W263" s="103"/>
      <c r="X263" s="111"/>
      <c r="Y263" s="111"/>
      <c r="Z263" s="111"/>
      <c r="AA263" s="103"/>
      <c r="AB263" s="53"/>
      <c r="AC263" s="54"/>
      <c r="AD263" s="54"/>
      <c r="AE263" s="54"/>
      <c r="AF263" s="54"/>
      <c r="AG263" s="54"/>
      <c r="AH263" s="54"/>
    </row>
    <row r="264" customFormat="false" ht="15" hidden="false" customHeight="true" outlineLevel="0" collapsed="false">
      <c r="B264" s="102" t="n">
        <v>87</v>
      </c>
      <c r="C264" s="14" t="s">
        <v>29</v>
      </c>
      <c r="D264" s="103"/>
      <c r="E264" s="33"/>
      <c r="F264" s="104" t="n">
        <f aca="false">E264/15432.3584</f>
        <v>0</v>
      </c>
      <c r="G264" s="33"/>
      <c r="H264" s="104" t="n">
        <f aca="false">G264*F264</f>
        <v>0</v>
      </c>
      <c r="I264" s="36" t="n">
        <f aca="false">IFERROR(15432.3584/G264,0)</f>
        <v>0</v>
      </c>
      <c r="J264" s="103"/>
      <c r="K264" s="32"/>
      <c r="L264" s="32"/>
      <c r="M264" s="103"/>
      <c r="N264" s="105"/>
      <c r="O264" s="106"/>
      <c r="P264" s="103"/>
      <c r="Q264" s="107"/>
      <c r="R264" s="38" t="n">
        <f aca="false">Q265/100</f>
        <v>0</v>
      </c>
      <c r="S264" s="108"/>
      <c r="T264" s="109" t="n">
        <f aca="false">(N264*S264)/1000</f>
        <v>0</v>
      </c>
      <c r="U264" s="103"/>
      <c r="V264" s="103"/>
      <c r="W264" s="103"/>
      <c r="X264" s="111"/>
      <c r="Y264" s="111"/>
      <c r="Z264" s="111"/>
      <c r="AA264" s="103"/>
      <c r="AB264" s="53"/>
      <c r="AC264" s="54" t="n">
        <f aca="false">R264+O266+H264+J265</f>
        <v>0</v>
      </c>
      <c r="AD264" s="54" t="n">
        <f aca="false">AC264*20</f>
        <v>0</v>
      </c>
      <c r="AE264" s="54" t="n">
        <f aca="false">AC264*50</f>
        <v>0</v>
      </c>
      <c r="AF264" s="54" t="n">
        <f aca="false">AC264*250</f>
        <v>0</v>
      </c>
      <c r="AG264" s="54" t="n">
        <f aca="false">AC264*1000</f>
        <v>0</v>
      </c>
      <c r="AH264" s="54" t="n">
        <f aca="false">AC264*5000</f>
        <v>0</v>
      </c>
    </row>
    <row r="265" customFormat="false" ht="15" hidden="false" customHeight="true" outlineLevel="0" collapsed="false">
      <c r="B265" s="102"/>
      <c r="C265" s="14"/>
      <c r="D265" s="103"/>
      <c r="E265" s="33"/>
      <c r="F265" s="104"/>
      <c r="G265" s="33"/>
      <c r="H265" s="104"/>
      <c r="I265" s="36"/>
      <c r="J265" s="32"/>
      <c r="K265" s="32"/>
      <c r="L265" s="32"/>
      <c r="M265" s="103"/>
      <c r="N265" s="105"/>
      <c r="O265" s="106"/>
      <c r="P265" s="103"/>
      <c r="Q265" s="33"/>
      <c r="R265" s="38"/>
      <c r="S265" s="108"/>
      <c r="T265" s="109"/>
      <c r="U265" s="103"/>
      <c r="V265" s="103"/>
      <c r="W265" s="103"/>
      <c r="X265" s="111"/>
      <c r="Y265" s="111"/>
      <c r="Z265" s="111"/>
      <c r="AA265" s="103"/>
      <c r="AB265" s="53"/>
      <c r="AC265" s="54"/>
      <c r="AD265" s="54"/>
      <c r="AE265" s="54"/>
      <c r="AF265" s="54"/>
      <c r="AG265" s="54"/>
      <c r="AH265" s="54"/>
    </row>
    <row r="266" customFormat="false" ht="15" hidden="false" customHeight="true" outlineLevel="0" collapsed="false">
      <c r="B266" s="102"/>
      <c r="C266" s="14"/>
      <c r="D266" s="103"/>
      <c r="E266" s="33"/>
      <c r="F266" s="104"/>
      <c r="G266" s="33"/>
      <c r="H266" s="104"/>
      <c r="I266" s="36" t="n">
        <f aca="false">I264/2</f>
        <v>0</v>
      </c>
      <c r="J266" s="32"/>
      <c r="K266" s="32"/>
      <c r="L266" s="32"/>
      <c r="M266" s="37"/>
      <c r="N266" s="105"/>
      <c r="O266" s="38" t="n">
        <f aca="false">O264/500</f>
        <v>0</v>
      </c>
      <c r="P266" s="103"/>
      <c r="Q266" s="33"/>
      <c r="R266" s="38"/>
      <c r="S266" s="108"/>
      <c r="T266" s="54" t="n">
        <f aca="false">(N264/15.4323584)*(S264/3.28083989501312)*0.1</f>
        <v>0</v>
      </c>
      <c r="U266" s="103"/>
      <c r="V266" s="103"/>
      <c r="W266" s="103"/>
      <c r="X266" s="111"/>
      <c r="Y266" s="111"/>
      <c r="Z266" s="111"/>
      <c r="AA266" s="103"/>
      <c r="AB266" s="53"/>
      <c r="AC266" s="54"/>
      <c r="AD266" s="54"/>
      <c r="AE266" s="54"/>
      <c r="AF266" s="54"/>
      <c r="AG266" s="54"/>
      <c r="AH266" s="54"/>
    </row>
    <row r="267" customFormat="false" ht="15" hidden="false" customHeight="true" outlineLevel="0" collapsed="false">
      <c r="B267" s="102" t="n">
        <v>88</v>
      </c>
      <c r="C267" s="14" t="s">
        <v>29</v>
      </c>
      <c r="D267" s="103"/>
      <c r="E267" s="33"/>
      <c r="F267" s="104" t="n">
        <f aca="false">E267/15432.3584</f>
        <v>0</v>
      </c>
      <c r="G267" s="33"/>
      <c r="H267" s="104" t="n">
        <f aca="false">G267*F267</f>
        <v>0</v>
      </c>
      <c r="I267" s="36" t="n">
        <f aca="false">IFERROR(15432.3584/G267,0)</f>
        <v>0</v>
      </c>
      <c r="J267" s="103"/>
      <c r="K267" s="32"/>
      <c r="L267" s="32"/>
      <c r="M267" s="103"/>
      <c r="N267" s="105"/>
      <c r="O267" s="106"/>
      <c r="P267" s="103"/>
      <c r="Q267" s="107"/>
      <c r="R267" s="38" t="n">
        <f aca="false">Q268/100</f>
        <v>0</v>
      </c>
      <c r="S267" s="108"/>
      <c r="T267" s="109" t="n">
        <f aca="false">(N267*S267)/1000</f>
        <v>0</v>
      </c>
      <c r="U267" s="103"/>
      <c r="V267" s="103"/>
      <c r="W267" s="103"/>
      <c r="X267" s="111"/>
      <c r="Y267" s="111"/>
      <c r="Z267" s="111"/>
      <c r="AA267" s="103"/>
      <c r="AB267" s="53"/>
      <c r="AC267" s="54" t="n">
        <f aca="false">R267+O269+H267+J268</f>
        <v>0</v>
      </c>
      <c r="AD267" s="54" t="n">
        <f aca="false">AC267*20</f>
        <v>0</v>
      </c>
      <c r="AE267" s="54" t="n">
        <f aca="false">AC267*50</f>
        <v>0</v>
      </c>
      <c r="AF267" s="54" t="n">
        <f aca="false">AC267*250</f>
        <v>0</v>
      </c>
      <c r="AG267" s="54" t="n">
        <f aca="false">AC267*1000</f>
        <v>0</v>
      </c>
      <c r="AH267" s="54" t="n">
        <f aca="false">AC267*5000</f>
        <v>0</v>
      </c>
    </row>
    <row r="268" customFormat="false" ht="15" hidden="false" customHeight="true" outlineLevel="0" collapsed="false">
      <c r="B268" s="102"/>
      <c r="C268" s="14"/>
      <c r="D268" s="103"/>
      <c r="E268" s="33"/>
      <c r="F268" s="104"/>
      <c r="G268" s="33"/>
      <c r="H268" s="104"/>
      <c r="I268" s="36"/>
      <c r="J268" s="32"/>
      <c r="K268" s="32"/>
      <c r="L268" s="32"/>
      <c r="M268" s="103"/>
      <c r="N268" s="105"/>
      <c r="O268" s="106"/>
      <c r="P268" s="103"/>
      <c r="Q268" s="33"/>
      <c r="R268" s="38"/>
      <c r="S268" s="108"/>
      <c r="T268" s="109"/>
      <c r="U268" s="103"/>
      <c r="V268" s="103"/>
      <c r="W268" s="103"/>
      <c r="X268" s="111"/>
      <c r="Y268" s="111"/>
      <c r="Z268" s="111"/>
      <c r="AA268" s="103"/>
      <c r="AB268" s="53"/>
      <c r="AC268" s="54"/>
      <c r="AD268" s="54"/>
      <c r="AE268" s="54"/>
      <c r="AF268" s="54"/>
      <c r="AG268" s="54"/>
      <c r="AH268" s="54"/>
    </row>
    <row r="269" customFormat="false" ht="15" hidden="false" customHeight="true" outlineLevel="0" collapsed="false">
      <c r="B269" s="102"/>
      <c r="C269" s="14"/>
      <c r="D269" s="103"/>
      <c r="E269" s="33"/>
      <c r="F269" s="104"/>
      <c r="G269" s="33"/>
      <c r="H269" s="104"/>
      <c r="I269" s="36" t="n">
        <f aca="false">I267/2</f>
        <v>0</v>
      </c>
      <c r="J269" s="32"/>
      <c r="K269" s="32"/>
      <c r="L269" s="32"/>
      <c r="M269" s="37"/>
      <c r="N269" s="105"/>
      <c r="O269" s="38" t="n">
        <f aca="false">O267/500</f>
        <v>0</v>
      </c>
      <c r="P269" s="103"/>
      <c r="Q269" s="33"/>
      <c r="R269" s="38"/>
      <c r="S269" s="108"/>
      <c r="T269" s="54" t="n">
        <f aca="false">(N267/15.4323584)*(S267/3.28083989501312)*0.1</f>
        <v>0</v>
      </c>
      <c r="U269" s="103"/>
      <c r="V269" s="103"/>
      <c r="W269" s="103"/>
      <c r="X269" s="111"/>
      <c r="Y269" s="111"/>
      <c r="Z269" s="111"/>
      <c r="AA269" s="103"/>
      <c r="AB269" s="53"/>
      <c r="AC269" s="54"/>
      <c r="AD269" s="54"/>
      <c r="AE269" s="54"/>
      <c r="AF269" s="54"/>
      <c r="AG269" s="54"/>
      <c r="AH269" s="54"/>
    </row>
    <row r="270" customFormat="false" ht="15" hidden="false" customHeight="true" outlineLevel="0" collapsed="false">
      <c r="B270" s="102" t="n">
        <v>89</v>
      </c>
      <c r="C270" s="14" t="s">
        <v>29</v>
      </c>
      <c r="D270" s="103"/>
      <c r="E270" s="33"/>
      <c r="F270" s="104" t="n">
        <f aca="false">E270/15432.3584</f>
        <v>0</v>
      </c>
      <c r="G270" s="33"/>
      <c r="H270" s="104" t="n">
        <f aca="false">G270*F270</f>
        <v>0</v>
      </c>
      <c r="I270" s="36" t="n">
        <f aca="false">IFERROR(15432.3584/G270,0)</f>
        <v>0</v>
      </c>
      <c r="J270" s="103"/>
      <c r="K270" s="32"/>
      <c r="L270" s="32"/>
      <c r="M270" s="103"/>
      <c r="N270" s="105"/>
      <c r="O270" s="106"/>
      <c r="P270" s="103"/>
      <c r="Q270" s="107"/>
      <c r="R270" s="38" t="n">
        <f aca="false">Q271/100</f>
        <v>0</v>
      </c>
      <c r="S270" s="108"/>
      <c r="T270" s="109" t="n">
        <f aca="false">(N270*S270)/1000</f>
        <v>0</v>
      </c>
      <c r="U270" s="103"/>
      <c r="V270" s="103"/>
      <c r="W270" s="103"/>
      <c r="X270" s="111"/>
      <c r="Y270" s="111"/>
      <c r="Z270" s="111"/>
      <c r="AA270" s="103"/>
      <c r="AB270" s="53"/>
      <c r="AC270" s="54" t="n">
        <f aca="false">R270+O272+H270+J271</f>
        <v>0</v>
      </c>
      <c r="AD270" s="54" t="n">
        <f aca="false">AC270*20</f>
        <v>0</v>
      </c>
      <c r="AE270" s="54" t="n">
        <f aca="false">AC270*50</f>
        <v>0</v>
      </c>
      <c r="AF270" s="54" t="n">
        <f aca="false">AC270*250</f>
        <v>0</v>
      </c>
      <c r="AG270" s="54" t="n">
        <f aca="false">AC270*1000</f>
        <v>0</v>
      </c>
      <c r="AH270" s="54" t="n">
        <f aca="false">AC270*5000</f>
        <v>0</v>
      </c>
    </row>
    <row r="271" customFormat="false" ht="15" hidden="false" customHeight="true" outlineLevel="0" collapsed="false">
      <c r="B271" s="102"/>
      <c r="C271" s="14"/>
      <c r="D271" s="103"/>
      <c r="E271" s="33"/>
      <c r="F271" s="104"/>
      <c r="G271" s="33"/>
      <c r="H271" s="104"/>
      <c r="I271" s="36"/>
      <c r="J271" s="32"/>
      <c r="K271" s="32"/>
      <c r="L271" s="32"/>
      <c r="M271" s="103"/>
      <c r="N271" s="105"/>
      <c r="O271" s="106"/>
      <c r="P271" s="103"/>
      <c r="Q271" s="33"/>
      <c r="R271" s="38"/>
      <c r="S271" s="108"/>
      <c r="T271" s="109"/>
      <c r="U271" s="103"/>
      <c r="V271" s="103"/>
      <c r="W271" s="103"/>
      <c r="X271" s="111"/>
      <c r="Y271" s="111"/>
      <c r="Z271" s="111"/>
      <c r="AA271" s="103"/>
      <c r="AB271" s="53"/>
      <c r="AC271" s="54"/>
      <c r="AD271" s="54"/>
      <c r="AE271" s="54"/>
      <c r="AF271" s="54"/>
      <c r="AG271" s="54"/>
      <c r="AH271" s="54"/>
    </row>
    <row r="272" customFormat="false" ht="15" hidden="false" customHeight="true" outlineLevel="0" collapsed="false">
      <c r="B272" s="102"/>
      <c r="C272" s="14"/>
      <c r="D272" s="103"/>
      <c r="E272" s="33"/>
      <c r="F272" s="104"/>
      <c r="G272" s="33"/>
      <c r="H272" s="104"/>
      <c r="I272" s="36" t="n">
        <f aca="false">I270/2</f>
        <v>0</v>
      </c>
      <c r="J272" s="32"/>
      <c r="K272" s="32"/>
      <c r="L272" s="32"/>
      <c r="M272" s="37"/>
      <c r="N272" s="105"/>
      <c r="O272" s="38" t="n">
        <f aca="false">O270/500</f>
        <v>0</v>
      </c>
      <c r="P272" s="103"/>
      <c r="Q272" s="33"/>
      <c r="R272" s="38"/>
      <c r="S272" s="108"/>
      <c r="T272" s="54" t="n">
        <f aca="false">(N270/15.4323584)*(S270/3.28083989501312)*0.1</f>
        <v>0</v>
      </c>
      <c r="U272" s="103"/>
      <c r="V272" s="103"/>
      <c r="W272" s="103"/>
      <c r="X272" s="111"/>
      <c r="Y272" s="111"/>
      <c r="Z272" s="111"/>
      <c r="AA272" s="103"/>
      <c r="AB272" s="53"/>
      <c r="AC272" s="54"/>
      <c r="AD272" s="54"/>
      <c r="AE272" s="54"/>
      <c r="AF272" s="54"/>
      <c r="AG272" s="54"/>
      <c r="AH272" s="54"/>
    </row>
    <row r="273" customFormat="false" ht="15" hidden="false" customHeight="true" outlineLevel="0" collapsed="false">
      <c r="B273" s="102" t="n">
        <v>90</v>
      </c>
      <c r="C273" s="14" t="s">
        <v>29</v>
      </c>
      <c r="D273" s="103"/>
      <c r="E273" s="33"/>
      <c r="F273" s="104" t="n">
        <f aca="false">E273/15432.3584</f>
        <v>0</v>
      </c>
      <c r="G273" s="33"/>
      <c r="H273" s="104" t="n">
        <f aca="false">G273*F273</f>
        <v>0</v>
      </c>
      <c r="I273" s="36" t="n">
        <f aca="false">IFERROR(15432.3584/G273,0)</f>
        <v>0</v>
      </c>
      <c r="J273" s="103"/>
      <c r="K273" s="32"/>
      <c r="L273" s="32"/>
      <c r="M273" s="103"/>
      <c r="N273" s="105"/>
      <c r="O273" s="106"/>
      <c r="P273" s="103"/>
      <c r="Q273" s="107"/>
      <c r="R273" s="38" t="n">
        <f aca="false">Q274/100</f>
        <v>0</v>
      </c>
      <c r="S273" s="108"/>
      <c r="T273" s="109" t="n">
        <f aca="false">(N273*S273)/1000</f>
        <v>0</v>
      </c>
      <c r="U273" s="103"/>
      <c r="V273" s="103"/>
      <c r="W273" s="103"/>
      <c r="X273" s="111"/>
      <c r="Y273" s="111"/>
      <c r="Z273" s="111"/>
      <c r="AA273" s="103"/>
      <c r="AB273" s="53"/>
      <c r="AC273" s="54" t="n">
        <f aca="false">R273+O275+H273+J274</f>
        <v>0</v>
      </c>
      <c r="AD273" s="54" t="n">
        <f aca="false">AC273*20</f>
        <v>0</v>
      </c>
      <c r="AE273" s="54" t="n">
        <f aca="false">AC273*50</f>
        <v>0</v>
      </c>
      <c r="AF273" s="54" t="n">
        <f aca="false">AC273*250</f>
        <v>0</v>
      </c>
      <c r="AG273" s="54" t="n">
        <f aca="false">AC273*1000</f>
        <v>0</v>
      </c>
      <c r="AH273" s="54" t="n">
        <f aca="false">AC273*5000</f>
        <v>0</v>
      </c>
    </row>
    <row r="274" customFormat="false" ht="15" hidden="false" customHeight="true" outlineLevel="0" collapsed="false">
      <c r="B274" s="102"/>
      <c r="C274" s="14"/>
      <c r="D274" s="103"/>
      <c r="E274" s="33"/>
      <c r="F274" s="104"/>
      <c r="G274" s="33"/>
      <c r="H274" s="104"/>
      <c r="I274" s="36"/>
      <c r="J274" s="32"/>
      <c r="K274" s="32"/>
      <c r="L274" s="32"/>
      <c r="M274" s="103"/>
      <c r="N274" s="105"/>
      <c r="O274" s="106"/>
      <c r="P274" s="103"/>
      <c r="Q274" s="33"/>
      <c r="R274" s="38"/>
      <c r="S274" s="108"/>
      <c r="T274" s="109"/>
      <c r="U274" s="103"/>
      <c r="V274" s="103"/>
      <c r="W274" s="103"/>
      <c r="X274" s="111"/>
      <c r="Y274" s="111"/>
      <c r="Z274" s="111"/>
      <c r="AA274" s="103"/>
      <c r="AB274" s="53"/>
      <c r="AC274" s="54"/>
      <c r="AD274" s="54"/>
      <c r="AE274" s="54"/>
      <c r="AF274" s="54"/>
      <c r="AG274" s="54"/>
      <c r="AH274" s="54"/>
    </row>
    <row r="275" customFormat="false" ht="15" hidden="false" customHeight="true" outlineLevel="0" collapsed="false">
      <c r="B275" s="102"/>
      <c r="C275" s="14"/>
      <c r="D275" s="103"/>
      <c r="E275" s="33"/>
      <c r="F275" s="104"/>
      <c r="G275" s="33"/>
      <c r="H275" s="104"/>
      <c r="I275" s="36" t="n">
        <f aca="false">I273/2</f>
        <v>0</v>
      </c>
      <c r="J275" s="32"/>
      <c r="K275" s="32"/>
      <c r="L275" s="32"/>
      <c r="M275" s="37"/>
      <c r="N275" s="105"/>
      <c r="O275" s="38" t="n">
        <f aca="false">O273/500</f>
        <v>0</v>
      </c>
      <c r="P275" s="103"/>
      <c r="Q275" s="33"/>
      <c r="R275" s="38"/>
      <c r="S275" s="108"/>
      <c r="T275" s="54" t="n">
        <f aca="false">(N273/15.4323584)*(S273/3.28083989501312)*0.1</f>
        <v>0</v>
      </c>
      <c r="U275" s="103"/>
      <c r="V275" s="103"/>
      <c r="W275" s="103"/>
      <c r="X275" s="111"/>
      <c r="Y275" s="111"/>
      <c r="Z275" s="111"/>
      <c r="AA275" s="103"/>
      <c r="AB275" s="53"/>
      <c r="AC275" s="54"/>
      <c r="AD275" s="54"/>
      <c r="AE275" s="54"/>
      <c r="AF275" s="54"/>
      <c r="AG275" s="54"/>
      <c r="AH275" s="54"/>
    </row>
    <row r="276" customFormat="false" ht="15" hidden="false" customHeight="true" outlineLevel="0" collapsed="false">
      <c r="B276" s="102" t="n">
        <v>91</v>
      </c>
      <c r="C276" s="14" t="s">
        <v>29</v>
      </c>
      <c r="D276" s="103"/>
      <c r="E276" s="33"/>
      <c r="F276" s="104" t="n">
        <f aca="false">E276/15432.3584</f>
        <v>0</v>
      </c>
      <c r="G276" s="33"/>
      <c r="H276" s="104" t="n">
        <f aca="false">G276*F276</f>
        <v>0</v>
      </c>
      <c r="I276" s="36" t="n">
        <f aca="false">IFERROR(15432.3584/G276,0)</f>
        <v>0</v>
      </c>
      <c r="J276" s="103"/>
      <c r="K276" s="32"/>
      <c r="L276" s="32"/>
      <c r="M276" s="103"/>
      <c r="N276" s="105"/>
      <c r="O276" s="106"/>
      <c r="P276" s="103"/>
      <c r="Q276" s="107"/>
      <c r="R276" s="38" t="n">
        <f aca="false">Q277/100</f>
        <v>0</v>
      </c>
      <c r="S276" s="108"/>
      <c r="T276" s="109" t="n">
        <f aca="false">(N276*S276)/1000</f>
        <v>0</v>
      </c>
      <c r="U276" s="103"/>
      <c r="V276" s="103"/>
      <c r="W276" s="103"/>
      <c r="X276" s="111"/>
      <c r="Y276" s="111"/>
      <c r="Z276" s="111"/>
      <c r="AA276" s="103"/>
      <c r="AB276" s="53"/>
      <c r="AC276" s="54" t="n">
        <f aca="false">R276+O278+H276+J277</f>
        <v>0</v>
      </c>
      <c r="AD276" s="54" t="n">
        <f aca="false">AC276*20</f>
        <v>0</v>
      </c>
      <c r="AE276" s="54" t="n">
        <f aca="false">AC276*50</f>
        <v>0</v>
      </c>
      <c r="AF276" s="54" t="n">
        <f aca="false">AC276*250</f>
        <v>0</v>
      </c>
      <c r="AG276" s="54" t="n">
        <f aca="false">AC276*1000</f>
        <v>0</v>
      </c>
      <c r="AH276" s="54" t="n">
        <f aca="false">AC276*5000</f>
        <v>0</v>
      </c>
    </row>
    <row r="277" customFormat="false" ht="15" hidden="false" customHeight="true" outlineLevel="0" collapsed="false">
      <c r="B277" s="102"/>
      <c r="C277" s="14"/>
      <c r="D277" s="103"/>
      <c r="E277" s="33"/>
      <c r="F277" s="104"/>
      <c r="G277" s="33"/>
      <c r="H277" s="104"/>
      <c r="I277" s="36"/>
      <c r="J277" s="32"/>
      <c r="K277" s="32"/>
      <c r="L277" s="32"/>
      <c r="M277" s="103"/>
      <c r="N277" s="105"/>
      <c r="O277" s="106"/>
      <c r="P277" s="103"/>
      <c r="Q277" s="33"/>
      <c r="R277" s="38"/>
      <c r="S277" s="108"/>
      <c r="T277" s="109"/>
      <c r="U277" s="103"/>
      <c r="V277" s="103"/>
      <c r="W277" s="103"/>
      <c r="X277" s="111"/>
      <c r="Y277" s="111"/>
      <c r="Z277" s="111"/>
      <c r="AA277" s="103"/>
      <c r="AB277" s="53"/>
      <c r="AC277" s="54"/>
      <c r="AD277" s="54"/>
      <c r="AE277" s="54"/>
      <c r="AF277" s="54"/>
      <c r="AG277" s="54"/>
      <c r="AH277" s="54"/>
    </row>
    <row r="278" customFormat="false" ht="15" hidden="false" customHeight="true" outlineLevel="0" collapsed="false">
      <c r="B278" s="102"/>
      <c r="C278" s="14"/>
      <c r="D278" s="103"/>
      <c r="E278" s="33"/>
      <c r="F278" s="104"/>
      <c r="G278" s="33"/>
      <c r="H278" s="104"/>
      <c r="I278" s="36" t="n">
        <f aca="false">I276/2</f>
        <v>0</v>
      </c>
      <c r="J278" s="32"/>
      <c r="K278" s="32"/>
      <c r="L278" s="32"/>
      <c r="M278" s="37"/>
      <c r="N278" s="105"/>
      <c r="O278" s="38" t="n">
        <f aca="false">O276/500</f>
        <v>0</v>
      </c>
      <c r="P278" s="103"/>
      <c r="Q278" s="33"/>
      <c r="R278" s="38"/>
      <c r="S278" s="108"/>
      <c r="T278" s="54" t="n">
        <f aca="false">(N276/15.4323584)*(S276/3.28083989501312)*0.1</f>
        <v>0</v>
      </c>
      <c r="U278" s="103"/>
      <c r="V278" s="103"/>
      <c r="W278" s="103"/>
      <c r="X278" s="111"/>
      <c r="Y278" s="111"/>
      <c r="Z278" s="111"/>
      <c r="AA278" s="103"/>
      <c r="AB278" s="53"/>
      <c r="AC278" s="54"/>
      <c r="AD278" s="54"/>
      <c r="AE278" s="54"/>
      <c r="AF278" s="54"/>
      <c r="AG278" s="54"/>
      <c r="AH278" s="54"/>
    </row>
    <row r="279" customFormat="false" ht="15" hidden="false" customHeight="true" outlineLevel="0" collapsed="false">
      <c r="B279" s="102" t="n">
        <v>92</v>
      </c>
      <c r="C279" s="14" t="s">
        <v>29</v>
      </c>
      <c r="D279" s="103"/>
      <c r="E279" s="33"/>
      <c r="F279" s="104" t="n">
        <f aca="false">E279/15432.3584</f>
        <v>0</v>
      </c>
      <c r="G279" s="33"/>
      <c r="H279" s="104" t="n">
        <f aca="false">G279*F279</f>
        <v>0</v>
      </c>
      <c r="I279" s="36" t="n">
        <f aca="false">IFERROR(15432.3584/G279,0)</f>
        <v>0</v>
      </c>
      <c r="J279" s="103"/>
      <c r="K279" s="32"/>
      <c r="L279" s="32"/>
      <c r="M279" s="103"/>
      <c r="N279" s="105"/>
      <c r="O279" s="106"/>
      <c r="P279" s="103"/>
      <c r="Q279" s="107"/>
      <c r="R279" s="38" t="n">
        <f aca="false">Q280/100</f>
        <v>0</v>
      </c>
      <c r="S279" s="108"/>
      <c r="T279" s="109" t="n">
        <f aca="false">(N279*S279)/1000</f>
        <v>0</v>
      </c>
      <c r="U279" s="103"/>
      <c r="V279" s="103"/>
      <c r="W279" s="103"/>
      <c r="X279" s="111"/>
      <c r="Y279" s="111"/>
      <c r="Z279" s="111"/>
      <c r="AA279" s="103"/>
      <c r="AB279" s="53"/>
      <c r="AC279" s="54" t="n">
        <f aca="false">R279+O281+H279+J280</f>
        <v>0</v>
      </c>
      <c r="AD279" s="54" t="n">
        <f aca="false">AC279*20</f>
        <v>0</v>
      </c>
      <c r="AE279" s="54" t="n">
        <f aca="false">AC279*50</f>
        <v>0</v>
      </c>
      <c r="AF279" s="54" t="n">
        <f aca="false">AC279*250</f>
        <v>0</v>
      </c>
      <c r="AG279" s="54" t="n">
        <f aca="false">AC279*1000</f>
        <v>0</v>
      </c>
      <c r="AH279" s="54" t="n">
        <f aca="false">AC279*5000</f>
        <v>0</v>
      </c>
    </row>
    <row r="280" customFormat="false" ht="15" hidden="false" customHeight="true" outlineLevel="0" collapsed="false">
      <c r="B280" s="102"/>
      <c r="C280" s="14"/>
      <c r="D280" s="103"/>
      <c r="E280" s="33"/>
      <c r="F280" s="104"/>
      <c r="G280" s="33"/>
      <c r="H280" s="104"/>
      <c r="I280" s="36"/>
      <c r="J280" s="32"/>
      <c r="K280" s="32"/>
      <c r="L280" s="32"/>
      <c r="M280" s="103"/>
      <c r="N280" s="105"/>
      <c r="O280" s="106"/>
      <c r="P280" s="103"/>
      <c r="Q280" s="33"/>
      <c r="R280" s="38"/>
      <c r="S280" s="108"/>
      <c r="T280" s="109"/>
      <c r="U280" s="103"/>
      <c r="V280" s="103"/>
      <c r="W280" s="103"/>
      <c r="X280" s="111"/>
      <c r="Y280" s="111"/>
      <c r="Z280" s="111"/>
      <c r="AA280" s="103"/>
      <c r="AB280" s="53"/>
      <c r="AC280" s="54"/>
      <c r="AD280" s="54"/>
      <c r="AE280" s="54"/>
      <c r="AF280" s="54"/>
      <c r="AG280" s="54"/>
      <c r="AH280" s="54"/>
    </row>
    <row r="281" customFormat="false" ht="15" hidden="false" customHeight="true" outlineLevel="0" collapsed="false">
      <c r="B281" s="102"/>
      <c r="C281" s="14"/>
      <c r="D281" s="103"/>
      <c r="E281" s="33"/>
      <c r="F281" s="104"/>
      <c r="G281" s="33"/>
      <c r="H281" s="104"/>
      <c r="I281" s="36" t="n">
        <f aca="false">I279/2</f>
        <v>0</v>
      </c>
      <c r="J281" s="32"/>
      <c r="K281" s="32"/>
      <c r="L281" s="32"/>
      <c r="M281" s="37"/>
      <c r="N281" s="105"/>
      <c r="O281" s="38" t="n">
        <f aca="false">O279/500</f>
        <v>0</v>
      </c>
      <c r="P281" s="103"/>
      <c r="Q281" s="33"/>
      <c r="R281" s="38"/>
      <c r="S281" s="108"/>
      <c r="T281" s="54" t="n">
        <f aca="false">(N279/15.4323584)*(S279/3.28083989501312)*0.1</f>
        <v>0</v>
      </c>
      <c r="U281" s="103"/>
      <c r="V281" s="103"/>
      <c r="W281" s="103"/>
      <c r="X281" s="111"/>
      <c r="Y281" s="111"/>
      <c r="Z281" s="111"/>
      <c r="AA281" s="103"/>
      <c r="AB281" s="53"/>
      <c r="AC281" s="54"/>
      <c r="AD281" s="54"/>
      <c r="AE281" s="54"/>
      <c r="AF281" s="54"/>
      <c r="AG281" s="54"/>
      <c r="AH281" s="54"/>
    </row>
    <row r="282" customFormat="false" ht="15" hidden="false" customHeight="true" outlineLevel="0" collapsed="false">
      <c r="B282" s="102" t="n">
        <v>93</v>
      </c>
      <c r="C282" s="14" t="s">
        <v>29</v>
      </c>
      <c r="D282" s="103"/>
      <c r="E282" s="33"/>
      <c r="F282" s="104" t="n">
        <f aca="false">E282/15432.3584</f>
        <v>0</v>
      </c>
      <c r="G282" s="33"/>
      <c r="H282" s="104" t="n">
        <f aca="false">G282*F282</f>
        <v>0</v>
      </c>
      <c r="I282" s="36" t="n">
        <f aca="false">IFERROR(15432.3584/G282,0)</f>
        <v>0</v>
      </c>
      <c r="J282" s="103"/>
      <c r="K282" s="32"/>
      <c r="L282" s="32"/>
      <c r="M282" s="103"/>
      <c r="N282" s="105"/>
      <c r="O282" s="106"/>
      <c r="P282" s="103"/>
      <c r="Q282" s="107"/>
      <c r="R282" s="38" t="n">
        <f aca="false">Q283/100</f>
        <v>0</v>
      </c>
      <c r="S282" s="108"/>
      <c r="T282" s="109" t="n">
        <f aca="false">(N282*S282)/1000</f>
        <v>0</v>
      </c>
      <c r="U282" s="103"/>
      <c r="V282" s="103"/>
      <c r="W282" s="103"/>
      <c r="X282" s="111"/>
      <c r="Y282" s="111"/>
      <c r="Z282" s="111"/>
      <c r="AA282" s="103"/>
      <c r="AB282" s="53"/>
      <c r="AC282" s="54" t="n">
        <f aca="false">R282+O284+H282+J283</f>
        <v>0</v>
      </c>
      <c r="AD282" s="54" t="n">
        <f aca="false">AC282*20</f>
        <v>0</v>
      </c>
      <c r="AE282" s="54" t="n">
        <f aca="false">AC282*50</f>
        <v>0</v>
      </c>
      <c r="AF282" s="54" t="n">
        <f aca="false">AC282*250</f>
        <v>0</v>
      </c>
      <c r="AG282" s="54" t="n">
        <f aca="false">AC282*1000</f>
        <v>0</v>
      </c>
      <c r="AH282" s="54" t="n">
        <f aca="false">AC282*5000</f>
        <v>0</v>
      </c>
    </row>
    <row r="283" customFormat="false" ht="15" hidden="false" customHeight="true" outlineLevel="0" collapsed="false">
      <c r="B283" s="102"/>
      <c r="C283" s="14"/>
      <c r="D283" s="103"/>
      <c r="E283" s="33"/>
      <c r="F283" s="104"/>
      <c r="G283" s="33"/>
      <c r="H283" s="104"/>
      <c r="I283" s="36"/>
      <c r="J283" s="32"/>
      <c r="K283" s="32"/>
      <c r="L283" s="32"/>
      <c r="M283" s="103"/>
      <c r="N283" s="105"/>
      <c r="O283" s="106"/>
      <c r="P283" s="103"/>
      <c r="Q283" s="33"/>
      <c r="R283" s="38"/>
      <c r="S283" s="108"/>
      <c r="T283" s="109"/>
      <c r="U283" s="103"/>
      <c r="V283" s="103"/>
      <c r="W283" s="103"/>
      <c r="X283" s="111"/>
      <c r="Y283" s="111"/>
      <c r="Z283" s="111"/>
      <c r="AA283" s="103"/>
      <c r="AB283" s="53"/>
      <c r="AC283" s="54"/>
      <c r="AD283" s="54"/>
      <c r="AE283" s="54"/>
      <c r="AF283" s="54"/>
      <c r="AG283" s="54"/>
      <c r="AH283" s="54"/>
    </row>
    <row r="284" customFormat="false" ht="15" hidden="false" customHeight="true" outlineLevel="0" collapsed="false">
      <c r="B284" s="102"/>
      <c r="C284" s="14"/>
      <c r="D284" s="103"/>
      <c r="E284" s="33"/>
      <c r="F284" s="104"/>
      <c r="G284" s="33"/>
      <c r="H284" s="104"/>
      <c r="I284" s="36" t="n">
        <f aca="false">I282/2</f>
        <v>0</v>
      </c>
      <c r="J284" s="32"/>
      <c r="K284" s="32"/>
      <c r="L284" s="32"/>
      <c r="M284" s="37"/>
      <c r="N284" s="105"/>
      <c r="O284" s="38" t="n">
        <f aca="false">O282/500</f>
        <v>0</v>
      </c>
      <c r="P284" s="103"/>
      <c r="Q284" s="33"/>
      <c r="R284" s="38"/>
      <c r="S284" s="108"/>
      <c r="T284" s="54" t="n">
        <f aca="false">(N282/15.4323584)*(S282/3.28083989501312)*0.1</f>
        <v>0</v>
      </c>
      <c r="U284" s="103"/>
      <c r="V284" s="103"/>
      <c r="W284" s="103"/>
      <c r="X284" s="111"/>
      <c r="Y284" s="111"/>
      <c r="Z284" s="111"/>
      <c r="AA284" s="103"/>
      <c r="AB284" s="53"/>
      <c r="AC284" s="54"/>
      <c r="AD284" s="54"/>
      <c r="AE284" s="54"/>
      <c r="AF284" s="54"/>
      <c r="AG284" s="54"/>
      <c r="AH284" s="54"/>
    </row>
    <row r="285" customFormat="false" ht="15" hidden="false" customHeight="true" outlineLevel="0" collapsed="false">
      <c r="B285" s="102" t="n">
        <v>94</v>
      </c>
      <c r="C285" s="14" t="s">
        <v>29</v>
      </c>
      <c r="D285" s="103"/>
      <c r="E285" s="33"/>
      <c r="F285" s="104" t="n">
        <f aca="false">E285/15432.3584</f>
        <v>0</v>
      </c>
      <c r="G285" s="33"/>
      <c r="H285" s="104" t="n">
        <f aca="false">G285*F285</f>
        <v>0</v>
      </c>
      <c r="I285" s="36" t="n">
        <f aca="false">IFERROR(15432.3584/G285,0)</f>
        <v>0</v>
      </c>
      <c r="J285" s="103"/>
      <c r="K285" s="32"/>
      <c r="L285" s="32"/>
      <c r="M285" s="103"/>
      <c r="N285" s="105"/>
      <c r="O285" s="106"/>
      <c r="P285" s="103"/>
      <c r="Q285" s="107"/>
      <c r="R285" s="38" t="n">
        <f aca="false">Q286/100</f>
        <v>0</v>
      </c>
      <c r="S285" s="108"/>
      <c r="T285" s="109" t="n">
        <f aca="false">(N285*S285)/1000</f>
        <v>0</v>
      </c>
      <c r="U285" s="103"/>
      <c r="V285" s="103"/>
      <c r="W285" s="103"/>
      <c r="X285" s="111"/>
      <c r="Y285" s="111"/>
      <c r="Z285" s="111"/>
      <c r="AA285" s="103"/>
      <c r="AB285" s="53"/>
      <c r="AC285" s="54" t="n">
        <f aca="false">R285+O287+H285+J286</f>
        <v>0</v>
      </c>
      <c r="AD285" s="54" t="n">
        <f aca="false">AC285*20</f>
        <v>0</v>
      </c>
      <c r="AE285" s="54" t="n">
        <f aca="false">AC285*50</f>
        <v>0</v>
      </c>
      <c r="AF285" s="54" t="n">
        <f aca="false">AC285*250</f>
        <v>0</v>
      </c>
      <c r="AG285" s="54" t="n">
        <f aca="false">AC285*1000</f>
        <v>0</v>
      </c>
      <c r="AH285" s="54" t="n">
        <f aca="false">AC285*5000</f>
        <v>0</v>
      </c>
    </row>
    <row r="286" customFormat="false" ht="15" hidden="false" customHeight="true" outlineLevel="0" collapsed="false">
      <c r="B286" s="102"/>
      <c r="C286" s="14"/>
      <c r="D286" s="103"/>
      <c r="E286" s="33"/>
      <c r="F286" s="104"/>
      <c r="G286" s="33"/>
      <c r="H286" s="104"/>
      <c r="I286" s="36"/>
      <c r="J286" s="32"/>
      <c r="K286" s="32"/>
      <c r="L286" s="32"/>
      <c r="M286" s="103"/>
      <c r="N286" s="105"/>
      <c r="O286" s="106"/>
      <c r="P286" s="103"/>
      <c r="Q286" s="33"/>
      <c r="R286" s="38"/>
      <c r="S286" s="108"/>
      <c r="T286" s="109"/>
      <c r="U286" s="103"/>
      <c r="V286" s="103"/>
      <c r="W286" s="103"/>
      <c r="X286" s="111"/>
      <c r="Y286" s="111"/>
      <c r="Z286" s="111"/>
      <c r="AA286" s="103"/>
      <c r="AB286" s="53"/>
      <c r="AC286" s="54"/>
      <c r="AD286" s="54"/>
      <c r="AE286" s="54"/>
      <c r="AF286" s="54"/>
      <c r="AG286" s="54"/>
      <c r="AH286" s="54"/>
    </row>
    <row r="287" customFormat="false" ht="15" hidden="false" customHeight="true" outlineLevel="0" collapsed="false">
      <c r="B287" s="102"/>
      <c r="C287" s="14"/>
      <c r="D287" s="103"/>
      <c r="E287" s="33"/>
      <c r="F287" s="104"/>
      <c r="G287" s="33"/>
      <c r="H287" s="104"/>
      <c r="I287" s="36" t="n">
        <f aca="false">I285/2</f>
        <v>0</v>
      </c>
      <c r="J287" s="32"/>
      <c r="K287" s="32"/>
      <c r="L287" s="32"/>
      <c r="M287" s="37"/>
      <c r="N287" s="105"/>
      <c r="O287" s="38" t="n">
        <f aca="false">O285/500</f>
        <v>0</v>
      </c>
      <c r="P287" s="103"/>
      <c r="Q287" s="33"/>
      <c r="R287" s="38"/>
      <c r="S287" s="108"/>
      <c r="T287" s="54" t="n">
        <f aca="false">(N285/15.4323584)*(S285/3.28083989501312)*0.1</f>
        <v>0</v>
      </c>
      <c r="U287" s="103"/>
      <c r="V287" s="103"/>
      <c r="W287" s="103"/>
      <c r="X287" s="111"/>
      <c r="Y287" s="111"/>
      <c r="Z287" s="111"/>
      <c r="AA287" s="103"/>
      <c r="AB287" s="53"/>
      <c r="AC287" s="54"/>
      <c r="AD287" s="54"/>
      <c r="AE287" s="54"/>
      <c r="AF287" s="54"/>
      <c r="AG287" s="54"/>
      <c r="AH287" s="54"/>
    </row>
    <row r="288" customFormat="false" ht="15" hidden="false" customHeight="true" outlineLevel="0" collapsed="false">
      <c r="B288" s="102" t="n">
        <v>95</v>
      </c>
      <c r="C288" s="14" t="s">
        <v>29</v>
      </c>
      <c r="D288" s="103"/>
      <c r="E288" s="33"/>
      <c r="F288" s="104" t="n">
        <f aca="false">E288/15432.3584</f>
        <v>0</v>
      </c>
      <c r="G288" s="33"/>
      <c r="H288" s="104" t="n">
        <f aca="false">G288*F288</f>
        <v>0</v>
      </c>
      <c r="I288" s="36" t="n">
        <f aca="false">IFERROR(15432.3584/G288,0)</f>
        <v>0</v>
      </c>
      <c r="J288" s="103"/>
      <c r="K288" s="32"/>
      <c r="L288" s="32"/>
      <c r="M288" s="103"/>
      <c r="N288" s="105"/>
      <c r="O288" s="106"/>
      <c r="P288" s="103"/>
      <c r="Q288" s="107"/>
      <c r="R288" s="38" t="n">
        <f aca="false">Q289/100</f>
        <v>0</v>
      </c>
      <c r="S288" s="108"/>
      <c r="T288" s="109" t="n">
        <f aca="false">(N288*S288)/1000</f>
        <v>0</v>
      </c>
      <c r="U288" s="103"/>
      <c r="V288" s="103"/>
      <c r="W288" s="103"/>
      <c r="X288" s="111"/>
      <c r="Y288" s="111"/>
      <c r="Z288" s="111"/>
      <c r="AA288" s="103"/>
      <c r="AB288" s="53"/>
      <c r="AC288" s="54" t="n">
        <f aca="false">R288+O290+H288+J289</f>
        <v>0</v>
      </c>
      <c r="AD288" s="54" t="n">
        <f aca="false">AC288*20</f>
        <v>0</v>
      </c>
      <c r="AE288" s="54" t="n">
        <f aca="false">AC288*50</f>
        <v>0</v>
      </c>
      <c r="AF288" s="54" t="n">
        <f aca="false">AC288*250</f>
        <v>0</v>
      </c>
      <c r="AG288" s="54" t="n">
        <f aca="false">AC288*1000</f>
        <v>0</v>
      </c>
      <c r="AH288" s="54" t="n">
        <f aca="false">AC288*5000</f>
        <v>0</v>
      </c>
    </row>
    <row r="289" customFormat="false" ht="15" hidden="false" customHeight="true" outlineLevel="0" collapsed="false">
      <c r="B289" s="102"/>
      <c r="C289" s="14"/>
      <c r="D289" s="103"/>
      <c r="E289" s="33"/>
      <c r="F289" s="104"/>
      <c r="G289" s="33"/>
      <c r="H289" s="104"/>
      <c r="I289" s="36"/>
      <c r="J289" s="32"/>
      <c r="K289" s="32"/>
      <c r="L289" s="32"/>
      <c r="M289" s="103"/>
      <c r="N289" s="105"/>
      <c r="O289" s="106"/>
      <c r="P289" s="103"/>
      <c r="Q289" s="33"/>
      <c r="R289" s="38"/>
      <c r="S289" s="108"/>
      <c r="T289" s="109"/>
      <c r="U289" s="103"/>
      <c r="V289" s="103"/>
      <c r="W289" s="103"/>
      <c r="X289" s="111"/>
      <c r="Y289" s="111"/>
      <c r="Z289" s="111"/>
      <c r="AA289" s="103"/>
      <c r="AB289" s="53"/>
      <c r="AC289" s="54"/>
      <c r="AD289" s="54"/>
      <c r="AE289" s="54"/>
      <c r="AF289" s="54"/>
      <c r="AG289" s="54"/>
      <c r="AH289" s="54"/>
    </row>
    <row r="290" customFormat="false" ht="15" hidden="false" customHeight="true" outlineLevel="0" collapsed="false">
      <c r="B290" s="102"/>
      <c r="C290" s="14"/>
      <c r="D290" s="103"/>
      <c r="E290" s="33"/>
      <c r="F290" s="104"/>
      <c r="G290" s="33"/>
      <c r="H290" s="104"/>
      <c r="I290" s="36" t="n">
        <f aca="false">I288/2</f>
        <v>0</v>
      </c>
      <c r="J290" s="32"/>
      <c r="K290" s="32"/>
      <c r="L290" s="32"/>
      <c r="M290" s="37"/>
      <c r="N290" s="105"/>
      <c r="O290" s="38" t="n">
        <f aca="false">O288/500</f>
        <v>0</v>
      </c>
      <c r="P290" s="103"/>
      <c r="Q290" s="33"/>
      <c r="R290" s="38"/>
      <c r="S290" s="108"/>
      <c r="T290" s="54" t="n">
        <f aca="false">(N288/15.4323584)*(S288/3.28083989501312)*0.1</f>
        <v>0</v>
      </c>
      <c r="U290" s="103"/>
      <c r="V290" s="103"/>
      <c r="W290" s="103"/>
      <c r="X290" s="111"/>
      <c r="Y290" s="111"/>
      <c r="Z290" s="111"/>
      <c r="AA290" s="103"/>
      <c r="AB290" s="53"/>
      <c r="AC290" s="54"/>
      <c r="AD290" s="54"/>
      <c r="AE290" s="54"/>
      <c r="AF290" s="54"/>
      <c r="AG290" s="54"/>
      <c r="AH290" s="54"/>
    </row>
    <row r="291" customFormat="false" ht="15" hidden="false" customHeight="true" outlineLevel="0" collapsed="false">
      <c r="B291" s="102" t="n">
        <v>96</v>
      </c>
      <c r="C291" s="14" t="s">
        <v>29</v>
      </c>
      <c r="D291" s="103"/>
      <c r="E291" s="33"/>
      <c r="F291" s="104" t="n">
        <f aca="false">E291/15432.3584</f>
        <v>0</v>
      </c>
      <c r="G291" s="33"/>
      <c r="H291" s="104" t="n">
        <f aca="false">G291*F291</f>
        <v>0</v>
      </c>
      <c r="I291" s="36" t="n">
        <f aca="false">IFERROR(15432.3584/G291,0)</f>
        <v>0</v>
      </c>
      <c r="J291" s="103"/>
      <c r="K291" s="32"/>
      <c r="L291" s="32"/>
      <c r="M291" s="103"/>
      <c r="N291" s="105"/>
      <c r="O291" s="106"/>
      <c r="P291" s="103"/>
      <c r="Q291" s="107"/>
      <c r="R291" s="38" t="n">
        <f aca="false">Q292/100</f>
        <v>0</v>
      </c>
      <c r="S291" s="108"/>
      <c r="T291" s="109" t="n">
        <f aca="false">(N291*S291)/1000</f>
        <v>0</v>
      </c>
      <c r="U291" s="103"/>
      <c r="V291" s="103"/>
      <c r="W291" s="103"/>
      <c r="X291" s="111"/>
      <c r="Y291" s="111"/>
      <c r="Z291" s="111"/>
      <c r="AA291" s="103"/>
      <c r="AB291" s="53"/>
      <c r="AC291" s="54" t="n">
        <f aca="false">R291+O293+H291+J292</f>
        <v>0</v>
      </c>
      <c r="AD291" s="54" t="n">
        <f aca="false">AC291*20</f>
        <v>0</v>
      </c>
      <c r="AE291" s="54" t="n">
        <f aca="false">AC291*50</f>
        <v>0</v>
      </c>
      <c r="AF291" s="54" t="n">
        <f aca="false">AC291*250</f>
        <v>0</v>
      </c>
      <c r="AG291" s="54" t="n">
        <f aca="false">AC291*1000</f>
        <v>0</v>
      </c>
      <c r="AH291" s="54" t="n">
        <f aca="false">AC291*5000</f>
        <v>0</v>
      </c>
    </row>
    <row r="292" customFormat="false" ht="15" hidden="false" customHeight="true" outlineLevel="0" collapsed="false">
      <c r="B292" s="102"/>
      <c r="C292" s="14"/>
      <c r="D292" s="103"/>
      <c r="E292" s="33"/>
      <c r="F292" s="104"/>
      <c r="G292" s="33"/>
      <c r="H292" s="104"/>
      <c r="I292" s="36"/>
      <c r="J292" s="32"/>
      <c r="K292" s="32"/>
      <c r="L292" s="32"/>
      <c r="M292" s="103"/>
      <c r="N292" s="105"/>
      <c r="O292" s="106"/>
      <c r="P292" s="103"/>
      <c r="Q292" s="33"/>
      <c r="R292" s="38"/>
      <c r="S292" s="108"/>
      <c r="T292" s="109"/>
      <c r="U292" s="103"/>
      <c r="V292" s="103"/>
      <c r="W292" s="103"/>
      <c r="X292" s="111"/>
      <c r="Y292" s="111"/>
      <c r="Z292" s="111"/>
      <c r="AA292" s="103"/>
      <c r="AB292" s="53"/>
      <c r="AC292" s="54"/>
      <c r="AD292" s="54"/>
      <c r="AE292" s="54"/>
      <c r="AF292" s="54"/>
      <c r="AG292" s="54"/>
      <c r="AH292" s="54"/>
    </row>
    <row r="293" customFormat="false" ht="15" hidden="false" customHeight="true" outlineLevel="0" collapsed="false">
      <c r="B293" s="102"/>
      <c r="C293" s="14"/>
      <c r="D293" s="103"/>
      <c r="E293" s="33"/>
      <c r="F293" s="104"/>
      <c r="G293" s="33"/>
      <c r="H293" s="104"/>
      <c r="I293" s="36" t="n">
        <f aca="false">I291/2</f>
        <v>0</v>
      </c>
      <c r="J293" s="32"/>
      <c r="K293" s="32"/>
      <c r="L293" s="32"/>
      <c r="M293" s="37"/>
      <c r="N293" s="105"/>
      <c r="O293" s="38" t="n">
        <f aca="false">O291/500</f>
        <v>0</v>
      </c>
      <c r="P293" s="103"/>
      <c r="Q293" s="33"/>
      <c r="R293" s="38"/>
      <c r="S293" s="108"/>
      <c r="T293" s="54" t="n">
        <f aca="false">(N291/15.4323584)*(S291/3.28083989501312)*0.1</f>
        <v>0</v>
      </c>
      <c r="U293" s="103"/>
      <c r="V293" s="103"/>
      <c r="W293" s="103"/>
      <c r="X293" s="111"/>
      <c r="Y293" s="111"/>
      <c r="Z293" s="111"/>
      <c r="AA293" s="103"/>
      <c r="AB293" s="53"/>
      <c r="AC293" s="54"/>
      <c r="AD293" s="54"/>
      <c r="AE293" s="54"/>
      <c r="AF293" s="54"/>
      <c r="AG293" s="54"/>
      <c r="AH293" s="54"/>
    </row>
    <row r="294" customFormat="false" ht="15" hidden="false" customHeight="true" outlineLevel="0" collapsed="false">
      <c r="B294" s="102" t="n">
        <v>97</v>
      </c>
      <c r="C294" s="14" t="s">
        <v>29</v>
      </c>
      <c r="D294" s="103"/>
      <c r="E294" s="33"/>
      <c r="F294" s="104" t="n">
        <f aca="false">E294/15432.3584</f>
        <v>0</v>
      </c>
      <c r="G294" s="33"/>
      <c r="H294" s="104" t="n">
        <f aca="false">G294*F294</f>
        <v>0</v>
      </c>
      <c r="I294" s="36" t="n">
        <f aca="false">IFERROR(15432.3584/G294,0)</f>
        <v>0</v>
      </c>
      <c r="J294" s="103"/>
      <c r="K294" s="32"/>
      <c r="L294" s="32"/>
      <c r="M294" s="103"/>
      <c r="N294" s="105"/>
      <c r="O294" s="106"/>
      <c r="P294" s="103"/>
      <c r="Q294" s="107"/>
      <c r="R294" s="38" t="n">
        <f aca="false">Q295/100</f>
        <v>0</v>
      </c>
      <c r="S294" s="108"/>
      <c r="T294" s="109" t="n">
        <f aca="false">(N294*S294)/1000</f>
        <v>0</v>
      </c>
      <c r="U294" s="103"/>
      <c r="V294" s="103"/>
      <c r="W294" s="103"/>
      <c r="X294" s="111"/>
      <c r="Y294" s="111"/>
      <c r="Z294" s="111"/>
      <c r="AA294" s="103"/>
      <c r="AB294" s="53"/>
      <c r="AC294" s="54" t="n">
        <f aca="false">R294+O296+H294+J295</f>
        <v>0</v>
      </c>
      <c r="AD294" s="54" t="n">
        <f aca="false">AC294*20</f>
        <v>0</v>
      </c>
      <c r="AE294" s="54" t="n">
        <f aca="false">AC294*50</f>
        <v>0</v>
      </c>
      <c r="AF294" s="54" t="n">
        <f aca="false">AC294*250</f>
        <v>0</v>
      </c>
      <c r="AG294" s="54" t="n">
        <f aca="false">AC294*1000</f>
        <v>0</v>
      </c>
      <c r="AH294" s="54" t="n">
        <f aca="false">AC294*5000</f>
        <v>0</v>
      </c>
    </row>
    <row r="295" customFormat="false" ht="15" hidden="false" customHeight="true" outlineLevel="0" collapsed="false">
      <c r="B295" s="102"/>
      <c r="C295" s="14"/>
      <c r="D295" s="103"/>
      <c r="E295" s="33"/>
      <c r="F295" s="104"/>
      <c r="G295" s="33"/>
      <c r="H295" s="104"/>
      <c r="I295" s="36"/>
      <c r="J295" s="32"/>
      <c r="K295" s="32"/>
      <c r="L295" s="32"/>
      <c r="M295" s="103"/>
      <c r="N295" s="105"/>
      <c r="O295" s="106"/>
      <c r="P295" s="103"/>
      <c r="Q295" s="33"/>
      <c r="R295" s="38"/>
      <c r="S295" s="108"/>
      <c r="T295" s="109"/>
      <c r="U295" s="103"/>
      <c r="V295" s="103"/>
      <c r="W295" s="103"/>
      <c r="X295" s="111"/>
      <c r="Y295" s="111"/>
      <c r="Z295" s="111"/>
      <c r="AA295" s="103"/>
      <c r="AB295" s="53"/>
      <c r="AC295" s="54"/>
      <c r="AD295" s="54"/>
      <c r="AE295" s="54"/>
      <c r="AF295" s="54"/>
      <c r="AG295" s="54"/>
      <c r="AH295" s="54"/>
    </row>
    <row r="296" customFormat="false" ht="15" hidden="false" customHeight="true" outlineLevel="0" collapsed="false">
      <c r="B296" s="102"/>
      <c r="C296" s="14"/>
      <c r="D296" s="103"/>
      <c r="E296" s="33"/>
      <c r="F296" s="104"/>
      <c r="G296" s="33"/>
      <c r="H296" s="104"/>
      <c r="I296" s="36" t="n">
        <f aca="false">I294/2</f>
        <v>0</v>
      </c>
      <c r="J296" s="32"/>
      <c r="K296" s="32"/>
      <c r="L296" s="32"/>
      <c r="M296" s="37"/>
      <c r="N296" s="105"/>
      <c r="O296" s="38" t="n">
        <f aca="false">O294/500</f>
        <v>0</v>
      </c>
      <c r="P296" s="103"/>
      <c r="Q296" s="33"/>
      <c r="R296" s="38"/>
      <c r="S296" s="108"/>
      <c r="T296" s="54" t="n">
        <f aca="false">(N294/15.4323584)*(S294/3.28083989501312)*0.1</f>
        <v>0</v>
      </c>
      <c r="U296" s="103"/>
      <c r="V296" s="103"/>
      <c r="W296" s="103"/>
      <c r="X296" s="111"/>
      <c r="Y296" s="111"/>
      <c r="Z296" s="111"/>
      <c r="AA296" s="103"/>
      <c r="AB296" s="53"/>
      <c r="AC296" s="54"/>
      <c r="AD296" s="54"/>
      <c r="AE296" s="54"/>
      <c r="AF296" s="54"/>
      <c r="AG296" s="54"/>
      <c r="AH296" s="54"/>
    </row>
    <row r="297" customFormat="false" ht="15" hidden="false" customHeight="true" outlineLevel="0" collapsed="false">
      <c r="B297" s="102" t="n">
        <v>98</v>
      </c>
      <c r="C297" s="14" t="s">
        <v>29</v>
      </c>
      <c r="D297" s="103"/>
      <c r="E297" s="33"/>
      <c r="F297" s="104" t="n">
        <f aca="false">E297/15432.3584</f>
        <v>0</v>
      </c>
      <c r="G297" s="33"/>
      <c r="H297" s="104" t="n">
        <f aca="false">G297*F297</f>
        <v>0</v>
      </c>
      <c r="I297" s="36" t="n">
        <f aca="false">IFERROR(15432.3584/G297,0)</f>
        <v>0</v>
      </c>
      <c r="J297" s="103"/>
      <c r="K297" s="32"/>
      <c r="L297" s="32"/>
      <c r="M297" s="103"/>
      <c r="N297" s="105"/>
      <c r="O297" s="106"/>
      <c r="P297" s="103"/>
      <c r="Q297" s="107"/>
      <c r="R297" s="38" t="n">
        <f aca="false">Q298/100</f>
        <v>0</v>
      </c>
      <c r="S297" s="108"/>
      <c r="T297" s="109" t="n">
        <f aca="false">(N297*S297)/1000</f>
        <v>0</v>
      </c>
      <c r="U297" s="103"/>
      <c r="V297" s="103"/>
      <c r="W297" s="103"/>
      <c r="X297" s="111"/>
      <c r="Y297" s="111"/>
      <c r="Z297" s="111"/>
      <c r="AA297" s="103"/>
      <c r="AB297" s="53"/>
      <c r="AC297" s="54" t="n">
        <f aca="false">R297+O299+H297+J298</f>
        <v>0</v>
      </c>
      <c r="AD297" s="54" t="n">
        <f aca="false">AC297*20</f>
        <v>0</v>
      </c>
      <c r="AE297" s="54" t="n">
        <f aca="false">AC297*50</f>
        <v>0</v>
      </c>
      <c r="AF297" s="54" t="n">
        <f aca="false">AC297*250</f>
        <v>0</v>
      </c>
      <c r="AG297" s="54" t="n">
        <f aca="false">AC297*1000</f>
        <v>0</v>
      </c>
      <c r="AH297" s="54" t="n">
        <f aca="false">AC297*5000</f>
        <v>0</v>
      </c>
    </row>
    <row r="298" customFormat="false" ht="15" hidden="false" customHeight="true" outlineLevel="0" collapsed="false">
      <c r="B298" s="102"/>
      <c r="C298" s="14"/>
      <c r="D298" s="103"/>
      <c r="E298" s="33"/>
      <c r="F298" s="104"/>
      <c r="G298" s="33"/>
      <c r="H298" s="104"/>
      <c r="I298" s="36"/>
      <c r="J298" s="32"/>
      <c r="K298" s="32"/>
      <c r="L298" s="32"/>
      <c r="M298" s="103"/>
      <c r="N298" s="105"/>
      <c r="O298" s="106"/>
      <c r="P298" s="103"/>
      <c r="Q298" s="33"/>
      <c r="R298" s="38"/>
      <c r="S298" s="108"/>
      <c r="T298" s="109"/>
      <c r="U298" s="103"/>
      <c r="V298" s="103"/>
      <c r="W298" s="103"/>
      <c r="X298" s="111"/>
      <c r="Y298" s="111"/>
      <c r="Z298" s="111"/>
      <c r="AA298" s="103"/>
      <c r="AB298" s="53"/>
      <c r="AC298" s="54"/>
      <c r="AD298" s="54"/>
      <c r="AE298" s="54"/>
      <c r="AF298" s="54"/>
      <c r="AG298" s="54"/>
      <c r="AH298" s="54"/>
    </row>
    <row r="299" customFormat="false" ht="15" hidden="false" customHeight="true" outlineLevel="0" collapsed="false">
      <c r="B299" s="102"/>
      <c r="C299" s="14"/>
      <c r="D299" s="103"/>
      <c r="E299" s="33"/>
      <c r="F299" s="104"/>
      <c r="G299" s="33"/>
      <c r="H299" s="104"/>
      <c r="I299" s="36" t="n">
        <f aca="false">I297/2</f>
        <v>0</v>
      </c>
      <c r="J299" s="32"/>
      <c r="K299" s="32"/>
      <c r="L299" s="32"/>
      <c r="M299" s="37"/>
      <c r="N299" s="105"/>
      <c r="O299" s="38" t="n">
        <f aca="false">O297/500</f>
        <v>0</v>
      </c>
      <c r="P299" s="103"/>
      <c r="Q299" s="33"/>
      <c r="R299" s="38"/>
      <c r="S299" s="108"/>
      <c r="T299" s="54" t="n">
        <f aca="false">(N297/15.4323584)*(S297/3.28083989501312)*0.1</f>
        <v>0</v>
      </c>
      <c r="U299" s="103"/>
      <c r="V299" s="103"/>
      <c r="W299" s="103"/>
      <c r="X299" s="111"/>
      <c r="Y299" s="111"/>
      <c r="Z299" s="111"/>
      <c r="AA299" s="103"/>
      <c r="AB299" s="53"/>
      <c r="AC299" s="54"/>
      <c r="AD299" s="54"/>
      <c r="AE299" s="54"/>
      <c r="AF299" s="54"/>
      <c r="AG299" s="54"/>
      <c r="AH299" s="54"/>
    </row>
    <row r="300" customFormat="false" ht="15" hidden="false" customHeight="true" outlineLevel="0" collapsed="false">
      <c r="B300" s="102" t="n">
        <v>99</v>
      </c>
      <c r="C300" s="14" t="s">
        <v>29</v>
      </c>
      <c r="D300" s="103"/>
      <c r="E300" s="33"/>
      <c r="F300" s="104" t="n">
        <f aca="false">E300/15432.3584</f>
        <v>0</v>
      </c>
      <c r="G300" s="33"/>
      <c r="H300" s="104" t="n">
        <f aca="false">G300*F300</f>
        <v>0</v>
      </c>
      <c r="I300" s="36" t="n">
        <f aca="false">IFERROR(15432.3584/G300,0)</f>
        <v>0</v>
      </c>
      <c r="J300" s="103"/>
      <c r="K300" s="32"/>
      <c r="L300" s="32"/>
      <c r="M300" s="103"/>
      <c r="N300" s="105"/>
      <c r="O300" s="106"/>
      <c r="P300" s="103"/>
      <c r="Q300" s="107"/>
      <c r="R300" s="38" t="n">
        <f aca="false">Q301/100</f>
        <v>0</v>
      </c>
      <c r="S300" s="108"/>
      <c r="T300" s="109" t="n">
        <f aca="false">(N300*S300)/1000</f>
        <v>0</v>
      </c>
      <c r="U300" s="103"/>
      <c r="V300" s="103"/>
      <c r="W300" s="103"/>
      <c r="X300" s="111"/>
      <c r="Y300" s="111"/>
      <c r="Z300" s="111"/>
      <c r="AA300" s="103"/>
      <c r="AB300" s="53"/>
      <c r="AC300" s="54" t="n">
        <f aca="false">R300+O302+H300+J301</f>
        <v>0</v>
      </c>
      <c r="AD300" s="54" t="n">
        <f aca="false">AC300*20</f>
        <v>0</v>
      </c>
      <c r="AE300" s="54" t="n">
        <f aca="false">AC300*50</f>
        <v>0</v>
      </c>
      <c r="AF300" s="54" t="n">
        <f aca="false">AC300*250</f>
        <v>0</v>
      </c>
      <c r="AG300" s="54" t="n">
        <f aca="false">AC300*1000</f>
        <v>0</v>
      </c>
      <c r="AH300" s="54" t="n">
        <f aca="false">AC300*5000</f>
        <v>0</v>
      </c>
    </row>
    <row r="301" customFormat="false" ht="15" hidden="false" customHeight="true" outlineLevel="0" collapsed="false">
      <c r="B301" s="102"/>
      <c r="C301" s="14"/>
      <c r="D301" s="103"/>
      <c r="E301" s="33"/>
      <c r="F301" s="104"/>
      <c r="G301" s="33"/>
      <c r="H301" s="104"/>
      <c r="I301" s="36"/>
      <c r="J301" s="32"/>
      <c r="K301" s="32"/>
      <c r="L301" s="32"/>
      <c r="M301" s="103"/>
      <c r="N301" s="105"/>
      <c r="O301" s="106"/>
      <c r="P301" s="103"/>
      <c r="Q301" s="33"/>
      <c r="R301" s="38"/>
      <c r="S301" s="108"/>
      <c r="T301" s="109"/>
      <c r="U301" s="103"/>
      <c r="V301" s="103"/>
      <c r="W301" s="103"/>
      <c r="X301" s="111"/>
      <c r="Y301" s="111"/>
      <c r="Z301" s="111"/>
      <c r="AA301" s="103"/>
      <c r="AB301" s="53"/>
      <c r="AC301" s="54"/>
      <c r="AD301" s="54"/>
      <c r="AE301" s="54"/>
      <c r="AF301" s="54"/>
      <c r="AG301" s="54"/>
      <c r="AH301" s="54"/>
    </row>
    <row r="302" customFormat="false" ht="15" hidden="false" customHeight="true" outlineLevel="0" collapsed="false">
      <c r="B302" s="102"/>
      <c r="C302" s="14"/>
      <c r="D302" s="103"/>
      <c r="E302" s="33"/>
      <c r="F302" s="104"/>
      <c r="G302" s="33"/>
      <c r="H302" s="104"/>
      <c r="I302" s="36" t="n">
        <f aca="false">I300/2</f>
        <v>0</v>
      </c>
      <c r="J302" s="32"/>
      <c r="K302" s="32"/>
      <c r="L302" s="32"/>
      <c r="M302" s="37"/>
      <c r="N302" s="105"/>
      <c r="O302" s="38" t="n">
        <f aca="false">O300/500</f>
        <v>0</v>
      </c>
      <c r="P302" s="103"/>
      <c r="Q302" s="33"/>
      <c r="R302" s="38"/>
      <c r="S302" s="108"/>
      <c r="T302" s="54" t="n">
        <f aca="false">(N300/15.4323584)*(S300/3.28083989501312)*0.1</f>
        <v>0</v>
      </c>
      <c r="U302" s="103"/>
      <c r="V302" s="103"/>
      <c r="W302" s="103"/>
      <c r="X302" s="111"/>
      <c r="Y302" s="111"/>
      <c r="Z302" s="111"/>
      <c r="AA302" s="103"/>
      <c r="AB302" s="53"/>
      <c r="AC302" s="54"/>
      <c r="AD302" s="54"/>
      <c r="AE302" s="54"/>
      <c r="AF302" s="54"/>
      <c r="AG302" s="54"/>
      <c r="AH302" s="54"/>
    </row>
    <row r="303" customFormat="false" ht="15" hidden="false" customHeight="true" outlineLevel="0" collapsed="false">
      <c r="B303" s="102" t="n">
        <v>100</v>
      </c>
      <c r="C303" s="14" t="s">
        <v>29</v>
      </c>
      <c r="D303" s="103"/>
      <c r="E303" s="33"/>
      <c r="F303" s="104" t="n">
        <f aca="false">E303/15432.3584</f>
        <v>0</v>
      </c>
      <c r="G303" s="33"/>
      <c r="H303" s="104" t="n">
        <f aca="false">G303*F303</f>
        <v>0</v>
      </c>
      <c r="I303" s="36" t="n">
        <f aca="false">IFERROR(15432.3584/G303,0)</f>
        <v>0</v>
      </c>
      <c r="J303" s="103"/>
      <c r="K303" s="32"/>
      <c r="L303" s="32"/>
      <c r="M303" s="103"/>
      <c r="N303" s="145"/>
      <c r="O303" s="106"/>
      <c r="P303" s="103"/>
      <c r="Q303" s="107"/>
      <c r="R303" s="38" t="n">
        <f aca="false">Q304/100</f>
        <v>0</v>
      </c>
      <c r="S303" s="108"/>
      <c r="T303" s="109" t="n">
        <f aca="false">(N303*S303)/1000</f>
        <v>0</v>
      </c>
      <c r="U303" s="103"/>
      <c r="V303" s="103"/>
      <c r="W303" s="103"/>
      <c r="X303" s="111"/>
      <c r="Y303" s="111"/>
      <c r="Z303" s="111"/>
      <c r="AA303" s="103"/>
      <c r="AB303" s="53"/>
      <c r="AC303" s="54" t="n">
        <f aca="false">R303+O305+H303+J304</f>
        <v>0</v>
      </c>
      <c r="AD303" s="54" t="n">
        <f aca="false">AC303*20</f>
        <v>0</v>
      </c>
      <c r="AE303" s="54" t="n">
        <f aca="false">AC303*50</f>
        <v>0</v>
      </c>
      <c r="AF303" s="54" t="n">
        <f aca="false">AC303*250</f>
        <v>0</v>
      </c>
      <c r="AG303" s="54" t="n">
        <f aca="false">AC303*1000</f>
        <v>0</v>
      </c>
      <c r="AH303" s="54" t="n">
        <f aca="false">AC303*5000</f>
        <v>0</v>
      </c>
    </row>
    <row r="304" customFormat="false" ht="15" hidden="false" customHeight="true" outlineLevel="0" collapsed="false">
      <c r="B304" s="102"/>
      <c r="C304" s="14"/>
      <c r="D304" s="103"/>
      <c r="E304" s="33"/>
      <c r="F304" s="104"/>
      <c r="G304" s="33"/>
      <c r="H304" s="104"/>
      <c r="I304" s="36"/>
      <c r="J304" s="32"/>
      <c r="K304" s="32"/>
      <c r="L304" s="32"/>
      <c r="M304" s="103"/>
      <c r="N304" s="145"/>
      <c r="O304" s="106"/>
      <c r="P304" s="103"/>
      <c r="Q304" s="33"/>
      <c r="R304" s="38"/>
      <c r="S304" s="108"/>
      <c r="T304" s="109"/>
      <c r="U304" s="103"/>
      <c r="V304" s="103"/>
      <c r="W304" s="103"/>
      <c r="X304" s="111"/>
      <c r="Y304" s="111"/>
      <c r="Z304" s="111"/>
      <c r="AA304" s="103"/>
      <c r="AB304" s="53"/>
      <c r="AC304" s="54"/>
      <c r="AD304" s="54"/>
      <c r="AE304" s="54"/>
      <c r="AF304" s="54"/>
      <c r="AG304" s="54"/>
      <c r="AH304" s="54"/>
    </row>
    <row r="305" customFormat="false" ht="15" hidden="false" customHeight="true" outlineLevel="0" collapsed="false">
      <c r="B305" s="102"/>
      <c r="C305" s="14"/>
      <c r="D305" s="103"/>
      <c r="E305" s="33"/>
      <c r="F305" s="104"/>
      <c r="G305" s="33"/>
      <c r="H305" s="104"/>
      <c r="I305" s="36" t="n">
        <f aca="false">I303/2</f>
        <v>0</v>
      </c>
      <c r="J305" s="32"/>
      <c r="K305" s="32"/>
      <c r="L305" s="32"/>
      <c r="M305" s="37"/>
      <c r="N305" s="145"/>
      <c r="O305" s="38" t="n">
        <f aca="false">O303/500</f>
        <v>0</v>
      </c>
      <c r="P305" s="103"/>
      <c r="Q305" s="33"/>
      <c r="R305" s="38"/>
      <c r="S305" s="108"/>
      <c r="T305" s="54" t="n">
        <f aca="false">(N303/15.4323584)*(S303/3.28083989501312)*0.1</f>
        <v>0</v>
      </c>
      <c r="U305" s="103"/>
      <c r="V305" s="103"/>
      <c r="W305" s="103"/>
      <c r="X305" s="111"/>
      <c r="Y305" s="111"/>
      <c r="Z305" s="111"/>
      <c r="AA305" s="103"/>
      <c r="AB305" s="53"/>
      <c r="AC305" s="54"/>
      <c r="AD305" s="54"/>
      <c r="AE305" s="54"/>
      <c r="AF305" s="54"/>
      <c r="AG305" s="54"/>
      <c r="AH305" s="54"/>
    </row>
  </sheetData>
  <sheetProtection sheet="true" objects="true" scenarios="true" selectLockedCells="true"/>
  <mergeCells count="2991">
    <mergeCell ref="B2:H2"/>
    <mergeCell ref="B3:B5"/>
    <mergeCell ref="C3:C5"/>
    <mergeCell ref="D3:D5"/>
    <mergeCell ref="E3:E5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  <mergeCell ref="Q3:Q5"/>
    <mergeCell ref="R3:R5"/>
    <mergeCell ref="S3:S5"/>
    <mergeCell ref="T3:T5"/>
    <mergeCell ref="U3:W5"/>
    <mergeCell ref="X3:Z5"/>
    <mergeCell ref="AA3:AA5"/>
    <mergeCell ref="AB3:AB5"/>
    <mergeCell ref="AC3:AC5"/>
    <mergeCell ref="AD3:AD5"/>
    <mergeCell ref="AE3:AE5"/>
    <mergeCell ref="AF3:AF5"/>
    <mergeCell ref="AG3:AG5"/>
    <mergeCell ref="AH3:AH5"/>
    <mergeCell ref="B6:B8"/>
    <mergeCell ref="C6:C8"/>
    <mergeCell ref="D6:D8"/>
    <mergeCell ref="E6:E8"/>
    <mergeCell ref="F6:F8"/>
    <mergeCell ref="G6:G8"/>
    <mergeCell ref="H6:H8"/>
    <mergeCell ref="I6:I7"/>
    <mergeCell ref="K6:K8"/>
    <mergeCell ref="L6:L8"/>
    <mergeCell ref="M6:M7"/>
    <mergeCell ref="N6:N8"/>
    <mergeCell ref="O6:O7"/>
    <mergeCell ref="P6:P8"/>
    <mergeCell ref="R6:R8"/>
    <mergeCell ref="S6:S8"/>
    <mergeCell ref="T6:T7"/>
    <mergeCell ref="U6:W8"/>
    <mergeCell ref="X6:Z8"/>
    <mergeCell ref="AA6:AA8"/>
    <mergeCell ref="AB6:AB8"/>
    <mergeCell ref="AC6:AC8"/>
    <mergeCell ref="AD6:AD8"/>
    <mergeCell ref="AE6:AE8"/>
    <mergeCell ref="AF6:AF8"/>
    <mergeCell ref="AG6:AG8"/>
    <mergeCell ref="AH6:AH8"/>
    <mergeCell ref="J7:J8"/>
    <mergeCell ref="Q7:Q8"/>
    <mergeCell ref="AM7:AW8"/>
    <mergeCell ref="B9:B11"/>
    <mergeCell ref="C9:C11"/>
    <mergeCell ref="D9:D11"/>
    <mergeCell ref="E9:E11"/>
    <mergeCell ref="F9:F11"/>
    <mergeCell ref="G9:G11"/>
    <mergeCell ref="H9:H11"/>
    <mergeCell ref="I9:I10"/>
    <mergeCell ref="K9:K11"/>
    <mergeCell ref="L9:L11"/>
    <mergeCell ref="M9:M10"/>
    <mergeCell ref="N9:N11"/>
    <mergeCell ref="O9:O10"/>
    <mergeCell ref="P9:P11"/>
    <mergeCell ref="R9:R11"/>
    <mergeCell ref="S9:S11"/>
    <mergeCell ref="T9:T10"/>
    <mergeCell ref="U9:W11"/>
    <mergeCell ref="X9:Z11"/>
    <mergeCell ref="AA9:AA11"/>
    <mergeCell ref="AB9:AB11"/>
    <mergeCell ref="AC9:AC11"/>
    <mergeCell ref="AD9:AD11"/>
    <mergeCell ref="AE9:AE11"/>
    <mergeCell ref="AF9:AF11"/>
    <mergeCell ref="AG9:AG11"/>
    <mergeCell ref="AH9:AH11"/>
    <mergeCell ref="J10:J11"/>
    <mergeCell ref="Q10:Q11"/>
    <mergeCell ref="AM10:AN11"/>
    <mergeCell ref="AO10:AT11"/>
    <mergeCell ref="AU10:AW11"/>
    <mergeCell ref="AJ11:AK11"/>
    <mergeCell ref="B12:B14"/>
    <mergeCell ref="C12:C14"/>
    <mergeCell ref="D12:D14"/>
    <mergeCell ref="E12:E14"/>
    <mergeCell ref="F12:F14"/>
    <mergeCell ref="G12:G14"/>
    <mergeCell ref="H12:H14"/>
    <mergeCell ref="I12:I13"/>
    <mergeCell ref="K12:K14"/>
    <mergeCell ref="L12:L14"/>
    <mergeCell ref="M12:M13"/>
    <mergeCell ref="N12:N14"/>
    <mergeCell ref="O12:O13"/>
    <mergeCell ref="P12:P14"/>
    <mergeCell ref="R12:R14"/>
    <mergeCell ref="S12:S14"/>
    <mergeCell ref="T12:T13"/>
    <mergeCell ref="U12:W14"/>
    <mergeCell ref="X12:Z14"/>
    <mergeCell ref="AA12:AA14"/>
    <mergeCell ref="AB12:AB14"/>
    <mergeCell ref="AC12:AC14"/>
    <mergeCell ref="AD12:AD14"/>
    <mergeCell ref="AE12:AE14"/>
    <mergeCell ref="AF12:AF14"/>
    <mergeCell ref="AG12:AG14"/>
    <mergeCell ref="AH12:AH14"/>
    <mergeCell ref="AM12:AN13"/>
    <mergeCell ref="AO12:AT13"/>
    <mergeCell ref="AU12:AU14"/>
    <mergeCell ref="AV12:AV14"/>
    <mergeCell ref="AW12:AW14"/>
    <mergeCell ref="J13:J14"/>
    <mergeCell ref="Q13:Q14"/>
    <mergeCell ref="AM14:AN15"/>
    <mergeCell ref="AO14:AT15"/>
    <mergeCell ref="B15:B17"/>
    <mergeCell ref="C15:C17"/>
    <mergeCell ref="D15:D17"/>
    <mergeCell ref="E15:E17"/>
    <mergeCell ref="F15:F17"/>
    <mergeCell ref="G15:G17"/>
    <mergeCell ref="H15:H17"/>
    <mergeCell ref="I15:I16"/>
    <mergeCell ref="K15:K17"/>
    <mergeCell ref="L15:L17"/>
    <mergeCell ref="M15:M16"/>
    <mergeCell ref="N15:N17"/>
    <mergeCell ref="O15:O16"/>
    <mergeCell ref="P15:P17"/>
    <mergeCell ref="R15:R17"/>
    <mergeCell ref="S15:S17"/>
    <mergeCell ref="T15:T16"/>
    <mergeCell ref="U15:W17"/>
    <mergeCell ref="X15:Z17"/>
    <mergeCell ref="AA15:AA17"/>
    <mergeCell ref="AB15:AB17"/>
    <mergeCell ref="AC15:AC17"/>
    <mergeCell ref="AD15:AD17"/>
    <mergeCell ref="AE15:AE17"/>
    <mergeCell ref="AF15:AF17"/>
    <mergeCell ref="AG15:AG17"/>
    <mergeCell ref="AH15:AH17"/>
    <mergeCell ref="AU15:AU16"/>
    <mergeCell ref="AV15:AV16"/>
    <mergeCell ref="AW15:AW16"/>
    <mergeCell ref="J16:J17"/>
    <mergeCell ref="Q16:Q17"/>
    <mergeCell ref="AM16:AM18"/>
    <mergeCell ref="AN16:AN18"/>
    <mergeCell ref="AO16:AP18"/>
    <mergeCell ref="AQ16:AR18"/>
    <mergeCell ref="AS16:AT18"/>
    <mergeCell ref="AU17:AU18"/>
    <mergeCell ref="AV17:AV18"/>
    <mergeCell ref="AW17:AW18"/>
    <mergeCell ref="B18:B20"/>
    <mergeCell ref="C18:C20"/>
    <mergeCell ref="D18:D20"/>
    <mergeCell ref="E18:E20"/>
    <mergeCell ref="F18:F20"/>
    <mergeCell ref="G18:G20"/>
    <mergeCell ref="H18:H20"/>
    <mergeCell ref="I18:I19"/>
    <mergeCell ref="K18:K20"/>
    <mergeCell ref="L18:L20"/>
    <mergeCell ref="M18:M19"/>
    <mergeCell ref="N18:N20"/>
    <mergeCell ref="O18:O19"/>
    <mergeCell ref="P18:P20"/>
    <mergeCell ref="R18:R20"/>
    <mergeCell ref="S18:S20"/>
    <mergeCell ref="T18:T19"/>
    <mergeCell ref="U18:W20"/>
    <mergeCell ref="X18:Z20"/>
    <mergeCell ref="AA18:AA20"/>
    <mergeCell ref="AB18:AB20"/>
    <mergeCell ref="AC18:AC20"/>
    <mergeCell ref="AD18:AD20"/>
    <mergeCell ref="AE18:AE20"/>
    <mergeCell ref="AF18:AF20"/>
    <mergeCell ref="AG18:AG20"/>
    <mergeCell ref="AH18:AH20"/>
    <mergeCell ref="J19:J20"/>
    <mergeCell ref="Q19:Q20"/>
    <mergeCell ref="AM19:AM21"/>
    <mergeCell ref="AN19:AP21"/>
    <mergeCell ref="AQ19:AQ21"/>
    <mergeCell ref="AR19:AT21"/>
    <mergeCell ref="AU19:AU20"/>
    <mergeCell ref="AV19:AV20"/>
    <mergeCell ref="AW19:AW20"/>
    <mergeCell ref="B21:B23"/>
    <mergeCell ref="C21:C23"/>
    <mergeCell ref="D21:D23"/>
    <mergeCell ref="E21:E23"/>
    <mergeCell ref="F21:F23"/>
    <mergeCell ref="G21:G23"/>
    <mergeCell ref="H21:H23"/>
    <mergeCell ref="I21:I22"/>
    <mergeCell ref="K21:K23"/>
    <mergeCell ref="L21:L23"/>
    <mergeCell ref="M21:M22"/>
    <mergeCell ref="N21:N23"/>
    <mergeCell ref="O21:O22"/>
    <mergeCell ref="P21:P23"/>
    <mergeCell ref="R21:R23"/>
    <mergeCell ref="S21:S23"/>
    <mergeCell ref="T21:T22"/>
    <mergeCell ref="U21:W23"/>
    <mergeCell ref="X21:Z23"/>
    <mergeCell ref="AA21:AA23"/>
    <mergeCell ref="AB21:AB23"/>
    <mergeCell ref="AC21:AC23"/>
    <mergeCell ref="AD21:AD23"/>
    <mergeCell ref="AE21:AE23"/>
    <mergeCell ref="AF21:AF23"/>
    <mergeCell ref="AG21:AG23"/>
    <mergeCell ref="AH21:AH23"/>
    <mergeCell ref="AU21:AU22"/>
    <mergeCell ref="AV21:AV22"/>
    <mergeCell ref="AW21:AW22"/>
    <mergeCell ref="J22:J23"/>
    <mergeCell ref="Q22:Q23"/>
    <mergeCell ref="AM22:AM24"/>
    <mergeCell ref="AN22:AP24"/>
    <mergeCell ref="AQ22:AQ24"/>
    <mergeCell ref="AR22:AT24"/>
    <mergeCell ref="AU23:AU24"/>
    <mergeCell ref="AV23:AV24"/>
    <mergeCell ref="AW23:AW24"/>
    <mergeCell ref="B24:B26"/>
    <mergeCell ref="C24:C26"/>
    <mergeCell ref="D24:D26"/>
    <mergeCell ref="E24:E26"/>
    <mergeCell ref="F24:F26"/>
    <mergeCell ref="G24:G26"/>
    <mergeCell ref="H24:H26"/>
    <mergeCell ref="I24:I25"/>
    <mergeCell ref="K24:K26"/>
    <mergeCell ref="L24:L26"/>
    <mergeCell ref="M24:M25"/>
    <mergeCell ref="N24:N26"/>
    <mergeCell ref="O24:O25"/>
    <mergeCell ref="P24:P26"/>
    <mergeCell ref="R24:R26"/>
    <mergeCell ref="S24:S26"/>
    <mergeCell ref="T24:T25"/>
    <mergeCell ref="U24:W26"/>
    <mergeCell ref="X24:Z26"/>
    <mergeCell ref="AA24:AA26"/>
    <mergeCell ref="AB24:AB26"/>
    <mergeCell ref="AC24:AC26"/>
    <mergeCell ref="AD24:AD26"/>
    <mergeCell ref="AE24:AE26"/>
    <mergeCell ref="AF24:AF26"/>
    <mergeCell ref="AG24:AG26"/>
    <mergeCell ref="AH24:AH26"/>
    <mergeCell ref="J25:J26"/>
    <mergeCell ref="Q25:Q26"/>
    <mergeCell ref="AM25:AM27"/>
    <mergeCell ref="AN25:AP27"/>
    <mergeCell ref="AQ25:AQ27"/>
    <mergeCell ref="AR25:AT27"/>
    <mergeCell ref="AU25:AU27"/>
    <mergeCell ref="AV25:AV27"/>
    <mergeCell ref="AW25:AW27"/>
    <mergeCell ref="B27:B29"/>
    <mergeCell ref="C27:C29"/>
    <mergeCell ref="D27:D29"/>
    <mergeCell ref="E27:E29"/>
    <mergeCell ref="F27:F29"/>
    <mergeCell ref="G27:G29"/>
    <mergeCell ref="H27:H29"/>
    <mergeCell ref="I27:I28"/>
    <mergeCell ref="K27:K29"/>
    <mergeCell ref="L27:L29"/>
    <mergeCell ref="M27:M28"/>
    <mergeCell ref="N27:N29"/>
    <mergeCell ref="O27:O28"/>
    <mergeCell ref="P27:P29"/>
    <mergeCell ref="R27:R29"/>
    <mergeCell ref="S27:S29"/>
    <mergeCell ref="T27:T28"/>
    <mergeCell ref="U27:W29"/>
    <mergeCell ref="X27:Z29"/>
    <mergeCell ref="AA27:AA29"/>
    <mergeCell ref="AB27:AB29"/>
    <mergeCell ref="AC27:AC29"/>
    <mergeCell ref="AD27:AD29"/>
    <mergeCell ref="AE27:AE29"/>
    <mergeCell ref="AF27:AF29"/>
    <mergeCell ref="AG27:AG29"/>
    <mergeCell ref="AH27:AH29"/>
    <mergeCell ref="J28:J29"/>
    <mergeCell ref="Q28:Q29"/>
    <mergeCell ref="AM28:AM30"/>
    <mergeCell ref="AN28:AW30"/>
    <mergeCell ref="B30:B32"/>
    <mergeCell ref="C30:C32"/>
    <mergeCell ref="D30:D32"/>
    <mergeCell ref="E30:E32"/>
    <mergeCell ref="F30:F32"/>
    <mergeCell ref="G30:G32"/>
    <mergeCell ref="H30:H32"/>
    <mergeCell ref="I30:I31"/>
    <mergeCell ref="K30:K32"/>
    <mergeCell ref="L30:L32"/>
    <mergeCell ref="M30:M31"/>
    <mergeCell ref="N30:N32"/>
    <mergeCell ref="O30:O31"/>
    <mergeCell ref="P30:P32"/>
    <mergeCell ref="R30:R32"/>
    <mergeCell ref="S30:S32"/>
    <mergeCell ref="T30:T31"/>
    <mergeCell ref="U30:W32"/>
    <mergeCell ref="X30:Z32"/>
    <mergeCell ref="AA30:AA32"/>
    <mergeCell ref="AB30:AB32"/>
    <mergeCell ref="AC30:AC32"/>
    <mergeCell ref="AD30:AD32"/>
    <mergeCell ref="AE30:AE32"/>
    <mergeCell ref="AF30:AF32"/>
    <mergeCell ref="AG30:AG32"/>
    <mergeCell ref="AH30:AH32"/>
    <mergeCell ref="J31:J32"/>
    <mergeCell ref="Q31:Q32"/>
    <mergeCell ref="AM31:AM33"/>
    <mergeCell ref="AN31:AN33"/>
    <mergeCell ref="AO31:AO33"/>
    <mergeCell ref="AP31:AP33"/>
    <mergeCell ref="AQ31:AQ33"/>
    <mergeCell ref="AR31:AR33"/>
    <mergeCell ref="AS31:AS33"/>
    <mergeCell ref="AT31:AT33"/>
    <mergeCell ref="AU31:AU33"/>
    <mergeCell ref="AV31:AV33"/>
    <mergeCell ref="AW31:AW33"/>
    <mergeCell ref="B33:B35"/>
    <mergeCell ref="C33:C35"/>
    <mergeCell ref="D33:D35"/>
    <mergeCell ref="E33:E35"/>
    <mergeCell ref="F33:F35"/>
    <mergeCell ref="G33:G35"/>
    <mergeCell ref="H33:H35"/>
    <mergeCell ref="I33:I34"/>
    <mergeCell ref="K33:K35"/>
    <mergeCell ref="L33:L35"/>
    <mergeCell ref="M33:M34"/>
    <mergeCell ref="N33:N35"/>
    <mergeCell ref="O33:O34"/>
    <mergeCell ref="P33:P35"/>
    <mergeCell ref="R33:R35"/>
    <mergeCell ref="S33:S35"/>
    <mergeCell ref="T33:T34"/>
    <mergeCell ref="U33:W35"/>
    <mergeCell ref="X33:Z35"/>
    <mergeCell ref="AA33:AA35"/>
    <mergeCell ref="AB33:AB35"/>
    <mergeCell ref="AC33:AC35"/>
    <mergeCell ref="AD33:AD35"/>
    <mergeCell ref="AE33:AE35"/>
    <mergeCell ref="AF33:AF35"/>
    <mergeCell ref="AG33:AG35"/>
    <mergeCell ref="AH33:AH35"/>
    <mergeCell ref="J34:J35"/>
    <mergeCell ref="Q34:Q35"/>
    <mergeCell ref="B36:B38"/>
    <mergeCell ref="C36:C38"/>
    <mergeCell ref="D36:D38"/>
    <mergeCell ref="E36:E38"/>
    <mergeCell ref="F36:F38"/>
    <mergeCell ref="G36:G38"/>
    <mergeCell ref="H36:H38"/>
    <mergeCell ref="I36:I37"/>
    <mergeCell ref="K36:K38"/>
    <mergeCell ref="L36:L38"/>
    <mergeCell ref="M36:M37"/>
    <mergeCell ref="N36:N38"/>
    <mergeCell ref="O36:O37"/>
    <mergeCell ref="P36:P38"/>
    <mergeCell ref="R36:R38"/>
    <mergeCell ref="S36:S38"/>
    <mergeCell ref="T36:T37"/>
    <mergeCell ref="U36:W38"/>
    <mergeCell ref="X36:Z38"/>
    <mergeCell ref="AA36:AA38"/>
    <mergeCell ref="AB36:AB38"/>
    <mergeCell ref="AC36:AC38"/>
    <mergeCell ref="AD36:AD38"/>
    <mergeCell ref="AE36:AE38"/>
    <mergeCell ref="AF36:AF38"/>
    <mergeCell ref="AG36:AG38"/>
    <mergeCell ref="AH36:AH38"/>
    <mergeCell ref="AM36:AW38"/>
    <mergeCell ref="J37:J38"/>
    <mergeCell ref="Q37:Q38"/>
    <mergeCell ref="B39:B41"/>
    <mergeCell ref="C39:C41"/>
    <mergeCell ref="D39:D41"/>
    <mergeCell ref="E39:E41"/>
    <mergeCell ref="F39:F41"/>
    <mergeCell ref="G39:G41"/>
    <mergeCell ref="H39:H41"/>
    <mergeCell ref="I39:I40"/>
    <mergeCell ref="K39:K41"/>
    <mergeCell ref="L39:L41"/>
    <mergeCell ref="M39:M40"/>
    <mergeCell ref="N39:N41"/>
    <mergeCell ref="O39:O40"/>
    <mergeCell ref="P39:P41"/>
    <mergeCell ref="R39:R41"/>
    <mergeCell ref="S39:S41"/>
    <mergeCell ref="T39:T40"/>
    <mergeCell ref="U39:W41"/>
    <mergeCell ref="X39:Z41"/>
    <mergeCell ref="AA39:AA41"/>
    <mergeCell ref="AB39:AB41"/>
    <mergeCell ref="AC39:AC41"/>
    <mergeCell ref="AD39:AD41"/>
    <mergeCell ref="AE39:AE41"/>
    <mergeCell ref="AF39:AF41"/>
    <mergeCell ref="AG39:AG41"/>
    <mergeCell ref="AH39:AH41"/>
    <mergeCell ref="J40:J41"/>
    <mergeCell ref="Q40:Q41"/>
    <mergeCell ref="B42:B44"/>
    <mergeCell ref="C42:C44"/>
    <mergeCell ref="D42:D44"/>
    <mergeCell ref="E42:E44"/>
    <mergeCell ref="F42:F44"/>
    <mergeCell ref="G42:G44"/>
    <mergeCell ref="H42:H44"/>
    <mergeCell ref="I42:I43"/>
    <mergeCell ref="K42:K44"/>
    <mergeCell ref="L42:L44"/>
    <mergeCell ref="M42:M43"/>
    <mergeCell ref="N42:N44"/>
    <mergeCell ref="O42:O43"/>
    <mergeCell ref="P42:P44"/>
    <mergeCell ref="R42:R44"/>
    <mergeCell ref="S42:S44"/>
    <mergeCell ref="T42:T43"/>
    <mergeCell ref="U42:W44"/>
    <mergeCell ref="X42:Z44"/>
    <mergeCell ref="AA42:AA44"/>
    <mergeCell ref="AB42:AB44"/>
    <mergeCell ref="AC42:AC44"/>
    <mergeCell ref="AD42:AD44"/>
    <mergeCell ref="AE42:AE44"/>
    <mergeCell ref="AF42:AF44"/>
    <mergeCell ref="AG42:AG44"/>
    <mergeCell ref="AH42:AH44"/>
    <mergeCell ref="J43:J44"/>
    <mergeCell ref="Q43:Q44"/>
    <mergeCell ref="B45:B47"/>
    <mergeCell ref="C45:C47"/>
    <mergeCell ref="D45:D47"/>
    <mergeCell ref="E45:E47"/>
    <mergeCell ref="F45:F47"/>
    <mergeCell ref="G45:G47"/>
    <mergeCell ref="H45:H47"/>
    <mergeCell ref="I45:I46"/>
    <mergeCell ref="K45:K47"/>
    <mergeCell ref="L45:L47"/>
    <mergeCell ref="M45:M46"/>
    <mergeCell ref="N45:N47"/>
    <mergeCell ref="O45:O46"/>
    <mergeCell ref="P45:P47"/>
    <mergeCell ref="R45:R47"/>
    <mergeCell ref="S45:S47"/>
    <mergeCell ref="T45:T46"/>
    <mergeCell ref="U45:W47"/>
    <mergeCell ref="X45:Z47"/>
    <mergeCell ref="AA45:AA47"/>
    <mergeCell ref="AB45:AB47"/>
    <mergeCell ref="AC45:AC47"/>
    <mergeCell ref="AD45:AD47"/>
    <mergeCell ref="AE45:AE47"/>
    <mergeCell ref="AF45:AF47"/>
    <mergeCell ref="AG45:AG47"/>
    <mergeCell ref="AH45:AH47"/>
    <mergeCell ref="J46:J47"/>
    <mergeCell ref="Q46:Q47"/>
    <mergeCell ref="B48:B50"/>
    <mergeCell ref="C48:C50"/>
    <mergeCell ref="D48:D50"/>
    <mergeCell ref="E48:E50"/>
    <mergeCell ref="F48:F50"/>
    <mergeCell ref="G48:G50"/>
    <mergeCell ref="H48:H50"/>
    <mergeCell ref="I48:I49"/>
    <mergeCell ref="K48:K50"/>
    <mergeCell ref="L48:L50"/>
    <mergeCell ref="M48:M49"/>
    <mergeCell ref="N48:N50"/>
    <mergeCell ref="O48:O49"/>
    <mergeCell ref="P48:P50"/>
    <mergeCell ref="R48:R50"/>
    <mergeCell ref="S48:S50"/>
    <mergeCell ref="T48:T49"/>
    <mergeCell ref="U48:W50"/>
    <mergeCell ref="X48:Z50"/>
    <mergeCell ref="AA48:AA50"/>
    <mergeCell ref="AB48:AB50"/>
    <mergeCell ref="AC48:AC50"/>
    <mergeCell ref="AD48:AD50"/>
    <mergeCell ref="AE48:AE50"/>
    <mergeCell ref="AF48:AF50"/>
    <mergeCell ref="AG48:AG50"/>
    <mergeCell ref="AH48:AH50"/>
    <mergeCell ref="J49:J50"/>
    <mergeCell ref="Q49:Q50"/>
    <mergeCell ref="B51:B53"/>
    <mergeCell ref="C51:C53"/>
    <mergeCell ref="D51:D53"/>
    <mergeCell ref="E51:E53"/>
    <mergeCell ref="F51:F53"/>
    <mergeCell ref="G51:G53"/>
    <mergeCell ref="H51:H53"/>
    <mergeCell ref="I51:I52"/>
    <mergeCell ref="K51:K53"/>
    <mergeCell ref="L51:L53"/>
    <mergeCell ref="M51:M52"/>
    <mergeCell ref="N51:N53"/>
    <mergeCell ref="O51:O52"/>
    <mergeCell ref="P51:P53"/>
    <mergeCell ref="R51:R53"/>
    <mergeCell ref="S51:S53"/>
    <mergeCell ref="T51:T52"/>
    <mergeCell ref="U51:W53"/>
    <mergeCell ref="X51:Z53"/>
    <mergeCell ref="AA51:AA53"/>
    <mergeCell ref="AB51:AB53"/>
    <mergeCell ref="AC51:AC53"/>
    <mergeCell ref="AD51:AD53"/>
    <mergeCell ref="AE51:AE53"/>
    <mergeCell ref="AF51:AF53"/>
    <mergeCell ref="AG51:AG53"/>
    <mergeCell ref="AH51:AH53"/>
    <mergeCell ref="J52:J53"/>
    <mergeCell ref="Q52:Q53"/>
    <mergeCell ref="B54:B56"/>
    <mergeCell ref="C54:C56"/>
    <mergeCell ref="D54:D56"/>
    <mergeCell ref="E54:E56"/>
    <mergeCell ref="F54:F56"/>
    <mergeCell ref="G54:G56"/>
    <mergeCell ref="H54:H56"/>
    <mergeCell ref="I54:I55"/>
    <mergeCell ref="K54:K56"/>
    <mergeCell ref="L54:L56"/>
    <mergeCell ref="M54:M55"/>
    <mergeCell ref="N54:N56"/>
    <mergeCell ref="O54:O55"/>
    <mergeCell ref="P54:P56"/>
    <mergeCell ref="R54:R56"/>
    <mergeCell ref="S54:S56"/>
    <mergeCell ref="T54:T55"/>
    <mergeCell ref="U54:W56"/>
    <mergeCell ref="X54:Z56"/>
    <mergeCell ref="AA54:AA56"/>
    <mergeCell ref="AB54:AB56"/>
    <mergeCell ref="AC54:AC56"/>
    <mergeCell ref="AD54:AD56"/>
    <mergeCell ref="AE54:AE56"/>
    <mergeCell ref="AF54:AF56"/>
    <mergeCell ref="AG54:AG56"/>
    <mergeCell ref="AH54:AH56"/>
    <mergeCell ref="J55:J56"/>
    <mergeCell ref="Q55:Q56"/>
    <mergeCell ref="B57:B59"/>
    <mergeCell ref="C57:C59"/>
    <mergeCell ref="D57:D59"/>
    <mergeCell ref="E57:E59"/>
    <mergeCell ref="F57:F59"/>
    <mergeCell ref="G57:G59"/>
    <mergeCell ref="H57:H59"/>
    <mergeCell ref="I57:I58"/>
    <mergeCell ref="K57:K59"/>
    <mergeCell ref="L57:L59"/>
    <mergeCell ref="M57:M58"/>
    <mergeCell ref="N57:N59"/>
    <mergeCell ref="O57:O58"/>
    <mergeCell ref="P57:P59"/>
    <mergeCell ref="R57:R59"/>
    <mergeCell ref="S57:S59"/>
    <mergeCell ref="T57:T58"/>
    <mergeCell ref="U57:W59"/>
    <mergeCell ref="X57:Z59"/>
    <mergeCell ref="AA57:AA59"/>
    <mergeCell ref="AB57:AB59"/>
    <mergeCell ref="AC57:AC59"/>
    <mergeCell ref="AD57:AD59"/>
    <mergeCell ref="AE57:AE59"/>
    <mergeCell ref="AF57:AF59"/>
    <mergeCell ref="AG57:AG59"/>
    <mergeCell ref="AH57:AH59"/>
    <mergeCell ref="J58:J59"/>
    <mergeCell ref="Q58:Q59"/>
    <mergeCell ref="B60:B62"/>
    <mergeCell ref="C60:C62"/>
    <mergeCell ref="D60:D62"/>
    <mergeCell ref="E60:E62"/>
    <mergeCell ref="F60:F62"/>
    <mergeCell ref="G60:G62"/>
    <mergeCell ref="H60:H62"/>
    <mergeCell ref="I60:I61"/>
    <mergeCell ref="K60:K62"/>
    <mergeCell ref="L60:L62"/>
    <mergeCell ref="M60:M61"/>
    <mergeCell ref="N60:N62"/>
    <mergeCell ref="O60:O61"/>
    <mergeCell ref="P60:P62"/>
    <mergeCell ref="R60:R62"/>
    <mergeCell ref="S60:S62"/>
    <mergeCell ref="T60:T61"/>
    <mergeCell ref="U60:W62"/>
    <mergeCell ref="X60:Z62"/>
    <mergeCell ref="AA60:AA62"/>
    <mergeCell ref="AB60:AB62"/>
    <mergeCell ref="AC60:AC62"/>
    <mergeCell ref="AD60:AD62"/>
    <mergeCell ref="AE60:AE62"/>
    <mergeCell ref="AF60:AF62"/>
    <mergeCell ref="AG60:AG62"/>
    <mergeCell ref="AH60:AH62"/>
    <mergeCell ref="J61:J62"/>
    <mergeCell ref="Q61:Q62"/>
    <mergeCell ref="B63:B65"/>
    <mergeCell ref="C63:C65"/>
    <mergeCell ref="D63:D65"/>
    <mergeCell ref="E63:E65"/>
    <mergeCell ref="F63:F65"/>
    <mergeCell ref="G63:G65"/>
    <mergeCell ref="H63:H65"/>
    <mergeCell ref="I63:I64"/>
    <mergeCell ref="K63:K65"/>
    <mergeCell ref="L63:L65"/>
    <mergeCell ref="M63:M64"/>
    <mergeCell ref="N63:N65"/>
    <mergeCell ref="O63:O64"/>
    <mergeCell ref="P63:P65"/>
    <mergeCell ref="R63:R65"/>
    <mergeCell ref="S63:S65"/>
    <mergeCell ref="T63:T64"/>
    <mergeCell ref="U63:W65"/>
    <mergeCell ref="X63:Z65"/>
    <mergeCell ref="AA63:AA65"/>
    <mergeCell ref="AB63:AB65"/>
    <mergeCell ref="AC63:AC65"/>
    <mergeCell ref="AD63:AD65"/>
    <mergeCell ref="AE63:AE65"/>
    <mergeCell ref="AF63:AF65"/>
    <mergeCell ref="AG63:AG65"/>
    <mergeCell ref="AH63:AH65"/>
    <mergeCell ref="J64:J65"/>
    <mergeCell ref="Q64:Q65"/>
    <mergeCell ref="B66:B68"/>
    <mergeCell ref="C66:C68"/>
    <mergeCell ref="D66:D68"/>
    <mergeCell ref="E66:E68"/>
    <mergeCell ref="F66:F68"/>
    <mergeCell ref="G66:G68"/>
    <mergeCell ref="H66:H68"/>
    <mergeCell ref="I66:I67"/>
    <mergeCell ref="K66:K68"/>
    <mergeCell ref="L66:L68"/>
    <mergeCell ref="M66:M67"/>
    <mergeCell ref="N66:N68"/>
    <mergeCell ref="O66:O67"/>
    <mergeCell ref="P66:P68"/>
    <mergeCell ref="R66:R68"/>
    <mergeCell ref="S66:S68"/>
    <mergeCell ref="T66:T67"/>
    <mergeCell ref="U66:W68"/>
    <mergeCell ref="X66:Z68"/>
    <mergeCell ref="AA66:AA68"/>
    <mergeCell ref="AB66:AB68"/>
    <mergeCell ref="AC66:AC68"/>
    <mergeCell ref="AD66:AD68"/>
    <mergeCell ref="AE66:AE68"/>
    <mergeCell ref="AF66:AF68"/>
    <mergeCell ref="AG66:AG68"/>
    <mergeCell ref="AH66:AH68"/>
    <mergeCell ref="J67:J68"/>
    <mergeCell ref="Q67:Q68"/>
    <mergeCell ref="B69:B71"/>
    <mergeCell ref="C69:C71"/>
    <mergeCell ref="D69:D71"/>
    <mergeCell ref="E69:E71"/>
    <mergeCell ref="F69:F71"/>
    <mergeCell ref="G69:G71"/>
    <mergeCell ref="H69:H71"/>
    <mergeCell ref="I69:I70"/>
    <mergeCell ref="K69:K71"/>
    <mergeCell ref="L69:L71"/>
    <mergeCell ref="M69:M70"/>
    <mergeCell ref="N69:N71"/>
    <mergeCell ref="O69:O70"/>
    <mergeCell ref="P69:P71"/>
    <mergeCell ref="R69:R71"/>
    <mergeCell ref="S69:S71"/>
    <mergeCell ref="T69:T70"/>
    <mergeCell ref="U69:W71"/>
    <mergeCell ref="X69:Z71"/>
    <mergeCell ref="AA69:AA71"/>
    <mergeCell ref="AB69:AB71"/>
    <mergeCell ref="AC69:AC71"/>
    <mergeCell ref="AD69:AD71"/>
    <mergeCell ref="AE69:AE71"/>
    <mergeCell ref="AF69:AF71"/>
    <mergeCell ref="AG69:AG71"/>
    <mergeCell ref="AH69:AH71"/>
    <mergeCell ref="J70:J71"/>
    <mergeCell ref="Q70:Q71"/>
    <mergeCell ref="B72:B74"/>
    <mergeCell ref="C72:C74"/>
    <mergeCell ref="D72:D74"/>
    <mergeCell ref="E72:E74"/>
    <mergeCell ref="F72:F74"/>
    <mergeCell ref="G72:G74"/>
    <mergeCell ref="H72:H74"/>
    <mergeCell ref="I72:I73"/>
    <mergeCell ref="K72:K74"/>
    <mergeCell ref="L72:L74"/>
    <mergeCell ref="M72:M73"/>
    <mergeCell ref="N72:N74"/>
    <mergeCell ref="O72:O73"/>
    <mergeCell ref="P72:P74"/>
    <mergeCell ref="R72:R74"/>
    <mergeCell ref="S72:S74"/>
    <mergeCell ref="T72:T73"/>
    <mergeCell ref="U72:W74"/>
    <mergeCell ref="X72:Z74"/>
    <mergeCell ref="AA72:AA74"/>
    <mergeCell ref="AB72:AB74"/>
    <mergeCell ref="AC72:AC74"/>
    <mergeCell ref="AD72:AD74"/>
    <mergeCell ref="AE72:AE74"/>
    <mergeCell ref="AF72:AF74"/>
    <mergeCell ref="AG72:AG74"/>
    <mergeCell ref="AH72:AH74"/>
    <mergeCell ref="J73:J74"/>
    <mergeCell ref="Q73:Q74"/>
    <mergeCell ref="B75:B77"/>
    <mergeCell ref="C75:C77"/>
    <mergeCell ref="D75:D77"/>
    <mergeCell ref="E75:E77"/>
    <mergeCell ref="F75:F77"/>
    <mergeCell ref="G75:G77"/>
    <mergeCell ref="H75:H77"/>
    <mergeCell ref="I75:I76"/>
    <mergeCell ref="K75:K77"/>
    <mergeCell ref="L75:L77"/>
    <mergeCell ref="M75:M76"/>
    <mergeCell ref="N75:N77"/>
    <mergeCell ref="O75:O76"/>
    <mergeCell ref="P75:P77"/>
    <mergeCell ref="R75:R77"/>
    <mergeCell ref="S75:S77"/>
    <mergeCell ref="T75:T76"/>
    <mergeCell ref="U75:W77"/>
    <mergeCell ref="X75:Z77"/>
    <mergeCell ref="AA75:AA77"/>
    <mergeCell ref="AB75:AB77"/>
    <mergeCell ref="AC75:AC77"/>
    <mergeCell ref="AD75:AD77"/>
    <mergeCell ref="AE75:AE77"/>
    <mergeCell ref="AF75:AF77"/>
    <mergeCell ref="AG75:AG77"/>
    <mergeCell ref="AH75:AH77"/>
    <mergeCell ref="J76:J77"/>
    <mergeCell ref="Q76:Q77"/>
    <mergeCell ref="B78:B80"/>
    <mergeCell ref="C78:C80"/>
    <mergeCell ref="D78:D80"/>
    <mergeCell ref="E78:E80"/>
    <mergeCell ref="F78:F80"/>
    <mergeCell ref="G78:G80"/>
    <mergeCell ref="H78:H80"/>
    <mergeCell ref="I78:I79"/>
    <mergeCell ref="K78:K80"/>
    <mergeCell ref="L78:L80"/>
    <mergeCell ref="M78:M79"/>
    <mergeCell ref="N78:N80"/>
    <mergeCell ref="O78:O79"/>
    <mergeCell ref="P78:P80"/>
    <mergeCell ref="R78:R80"/>
    <mergeCell ref="S78:S80"/>
    <mergeCell ref="T78:T79"/>
    <mergeCell ref="U78:W80"/>
    <mergeCell ref="X78:Z80"/>
    <mergeCell ref="AA78:AA80"/>
    <mergeCell ref="AB78:AB80"/>
    <mergeCell ref="AC78:AC80"/>
    <mergeCell ref="AD78:AD80"/>
    <mergeCell ref="AE78:AE80"/>
    <mergeCell ref="AF78:AF80"/>
    <mergeCell ref="AG78:AG80"/>
    <mergeCell ref="AH78:AH80"/>
    <mergeCell ref="J79:J80"/>
    <mergeCell ref="Q79:Q80"/>
    <mergeCell ref="B81:B83"/>
    <mergeCell ref="C81:C83"/>
    <mergeCell ref="D81:D83"/>
    <mergeCell ref="E81:E83"/>
    <mergeCell ref="F81:F83"/>
    <mergeCell ref="G81:G83"/>
    <mergeCell ref="H81:H83"/>
    <mergeCell ref="I81:I82"/>
    <mergeCell ref="K81:K83"/>
    <mergeCell ref="L81:L83"/>
    <mergeCell ref="M81:M82"/>
    <mergeCell ref="N81:N83"/>
    <mergeCell ref="O81:O82"/>
    <mergeCell ref="P81:P83"/>
    <mergeCell ref="R81:R83"/>
    <mergeCell ref="S81:S83"/>
    <mergeCell ref="T81:T82"/>
    <mergeCell ref="U81:W83"/>
    <mergeCell ref="X81:Z83"/>
    <mergeCell ref="AA81:AA83"/>
    <mergeCell ref="AB81:AB83"/>
    <mergeCell ref="AC81:AC83"/>
    <mergeCell ref="AD81:AD83"/>
    <mergeCell ref="AE81:AE83"/>
    <mergeCell ref="AF81:AF83"/>
    <mergeCell ref="AG81:AG83"/>
    <mergeCell ref="AH81:AH83"/>
    <mergeCell ref="J82:J83"/>
    <mergeCell ref="Q82:Q83"/>
    <mergeCell ref="B84:B86"/>
    <mergeCell ref="C84:C86"/>
    <mergeCell ref="D84:D86"/>
    <mergeCell ref="E84:E86"/>
    <mergeCell ref="F84:F86"/>
    <mergeCell ref="G84:G86"/>
    <mergeCell ref="H84:H86"/>
    <mergeCell ref="I84:I85"/>
    <mergeCell ref="K84:K86"/>
    <mergeCell ref="L84:L86"/>
    <mergeCell ref="M84:M85"/>
    <mergeCell ref="N84:N86"/>
    <mergeCell ref="O84:O85"/>
    <mergeCell ref="P84:P86"/>
    <mergeCell ref="R84:R86"/>
    <mergeCell ref="S84:S86"/>
    <mergeCell ref="T84:T85"/>
    <mergeCell ref="U84:W86"/>
    <mergeCell ref="X84:Z86"/>
    <mergeCell ref="AA84:AA86"/>
    <mergeCell ref="AB84:AB86"/>
    <mergeCell ref="AC84:AC86"/>
    <mergeCell ref="AD84:AD86"/>
    <mergeCell ref="AE84:AE86"/>
    <mergeCell ref="AF84:AF86"/>
    <mergeCell ref="AG84:AG86"/>
    <mergeCell ref="AH84:AH86"/>
    <mergeCell ref="J85:J86"/>
    <mergeCell ref="Q85:Q86"/>
    <mergeCell ref="B87:B89"/>
    <mergeCell ref="C87:C89"/>
    <mergeCell ref="D87:D89"/>
    <mergeCell ref="E87:E89"/>
    <mergeCell ref="F87:F89"/>
    <mergeCell ref="G87:G89"/>
    <mergeCell ref="H87:H89"/>
    <mergeCell ref="I87:I88"/>
    <mergeCell ref="K87:K89"/>
    <mergeCell ref="L87:L89"/>
    <mergeCell ref="M87:M88"/>
    <mergeCell ref="N87:N89"/>
    <mergeCell ref="O87:O88"/>
    <mergeCell ref="P87:P89"/>
    <mergeCell ref="R87:R89"/>
    <mergeCell ref="S87:S89"/>
    <mergeCell ref="T87:T88"/>
    <mergeCell ref="U87:W89"/>
    <mergeCell ref="X87:Z89"/>
    <mergeCell ref="AA87:AA89"/>
    <mergeCell ref="AB87:AB89"/>
    <mergeCell ref="AC87:AC89"/>
    <mergeCell ref="AD87:AD89"/>
    <mergeCell ref="AE87:AE89"/>
    <mergeCell ref="AF87:AF89"/>
    <mergeCell ref="AG87:AG89"/>
    <mergeCell ref="AH87:AH89"/>
    <mergeCell ref="J88:J89"/>
    <mergeCell ref="Q88:Q89"/>
    <mergeCell ref="B90:B92"/>
    <mergeCell ref="C90:C92"/>
    <mergeCell ref="D90:D92"/>
    <mergeCell ref="E90:E92"/>
    <mergeCell ref="F90:F92"/>
    <mergeCell ref="G90:G92"/>
    <mergeCell ref="H90:H92"/>
    <mergeCell ref="I90:I91"/>
    <mergeCell ref="K90:K92"/>
    <mergeCell ref="L90:L92"/>
    <mergeCell ref="M90:M91"/>
    <mergeCell ref="N90:N92"/>
    <mergeCell ref="O90:O91"/>
    <mergeCell ref="P90:P92"/>
    <mergeCell ref="R90:R92"/>
    <mergeCell ref="S90:S92"/>
    <mergeCell ref="T90:T91"/>
    <mergeCell ref="U90:W92"/>
    <mergeCell ref="X90:Z92"/>
    <mergeCell ref="AA90:AA92"/>
    <mergeCell ref="AB90:AB92"/>
    <mergeCell ref="AC90:AC92"/>
    <mergeCell ref="AD90:AD92"/>
    <mergeCell ref="AE90:AE92"/>
    <mergeCell ref="AF90:AF92"/>
    <mergeCell ref="AG90:AG92"/>
    <mergeCell ref="AH90:AH92"/>
    <mergeCell ref="J91:J92"/>
    <mergeCell ref="Q91:Q92"/>
    <mergeCell ref="B93:B95"/>
    <mergeCell ref="C93:C95"/>
    <mergeCell ref="D93:D95"/>
    <mergeCell ref="E93:E95"/>
    <mergeCell ref="F93:F95"/>
    <mergeCell ref="G93:G95"/>
    <mergeCell ref="H93:H95"/>
    <mergeCell ref="I93:I94"/>
    <mergeCell ref="K93:K95"/>
    <mergeCell ref="L93:L95"/>
    <mergeCell ref="M93:M94"/>
    <mergeCell ref="N93:N95"/>
    <mergeCell ref="O93:O94"/>
    <mergeCell ref="P93:P95"/>
    <mergeCell ref="R93:R95"/>
    <mergeCell ref="S93:S95"/>
    <mergeCell ref="T93:T94"/>
    <mergeCell ref="U93:W95"/>
    <mergeCell ref="X93:Z95"/>
    <mergeCell ref="AA93:AA95"/>
    <mergeCell ref="AB93:AB95"/>
    <mergeCell ref="AC93:AC95"/>
    <mergeCell ref="AD93:AD95"/>
    <mergeCell ref="AE93:AE95"/>
    <mergeCell ref="AF93:AF95"/>
    <mergeCell ref="AG93:AG95"/>
    <mergeCell ref="AH93:AH95"/>
    <mergeCell ref="J94:J95"/>
    <mergeCell ref="Q94:Q95"/>
    <mergeCell ref="B96:B98"/>
    <mergeCell ref="C96:C98"/>
    <mergeCell ref="D96:D98"/>
    <mergeCell ref="E96:E98"/>
    <mergeCell ref="F96:F98"/>
    <mergeCell ref="G96:G98"/>
    <mergeCell ref="H96:H98"/>
    <mergeCell ref="I96:I97"/>
    <mergeCell ref="K96:K98"/>
    <mergeCell ref="L96:L98"/>
    <mergeCell ref="M96:M97"/>
    <mergeCell ref="N96:N98"/>
    <mergeCell ref="O96:O97"/>
    <mergeCell ref="P96:P98"/>
    <mergeCell ref="R96:R98"/>
    <mergeCell ref="S96:S98"/>
    <mergeCell ref="T96:T97"/>
    <mergeCell ref="U96:W98"/>
    <mergeCell ref="X96:Z98"/>
    <mergeCell ref="AA96:AA98"/>
    <mergeCell ref="AB96:AB98"/>
    <mergeCell ref="AC96:AC98"/>
    <mergeCell ref="AD96:AD98"/>
    <mergeCell ref="AE96:AE98"/>
    <mergeCell ref="AF96:AF98"/>
    <mergeCell ref="AG96:AG98"/>
    <mergeCell ref="AH96:AH98"/>
    <mergeCell ref="J97:J98"/>
    <mergeCell ref="Q97:Q98"/>
    <mergeCell ref="B99:B101"/>
    <mergeCell ref="C99:C101"/>
    <mergeCell ref="D99:D101"/>
    <mergeCell ref="E99:E101"/>
    <mergeCell ref="F99:F101"/>
    <mergeCell ref="G99:G101"/>
    <mergeCell ref="H99:H101"/>
    <mergeCell ref="I99:I100"/>
    <mergeCell ref="K99:K101"/>
    <mergeCell ref="L99:L101"/>
    <mergeCell ref="M99:M100"/>
    <mergeCell ref="N99:N101"/>
    <mergeCell ref="O99:O100"/>
    <mergeCell ref="P99:P101"/>
    <mergeCell ref="R99:R101"/>
    <mergeCell ref="S99:S101"/>
    <mergeCell ref="T99:T100"/>
    <mergeCell ref="U99:W101"/>
    <mergeCell ref="X99:Z101"/>
    <mergeCell ref="AA99:AA101"/>
    <mergeCell ref="AB99:AB101"/>
    <mergeCell ref="AC99:AC101"/>
    <mergeCell ref="AD99:AD101"/>
    <mergeCell ref="AE99:AE101"/>
    <mergeCell ref="AF99:AF101"/>
    <mergeCell ref="AG99:AG101"/>
    <mergeCell ref="AH99:AH101"/>
    <mergeCell ref="J100:J101"/>
    <mergeCell ref="Q100:Q101"/>
    <mergeCell ref="B102:B104"/>
    <mergeCell ref="C102:C104"/>
    <mergeCell ref="D102:D104"/>
    <mergeCell ref="E102:E104"/>
    <mergeCell ref="F102:F104"/>
    <mergeCell ref="G102:G104"/>
    <mergeCell ref="H102:H104"/>
    <mergeCell ref="I102:I103"/>
    <mergeCell ref="K102:K104"/>
    <mergeCell ref="L102:L104"/>
    <mergeCell ref="M102:M103"/>
    <mergeCell ref="N102:N104"/>
    <mergeCell ref="O102:O103"/>
    <mergeCell ref="P102:P104"/>
    <mergeCell ref="R102:R104"/>
    <mergeCell ref="S102:S104"/>
    <mergeCell ref="T102:T103"/>
    <mergeCell ref="U102:W104"/>
    <mergeCell ref="X102:Z104"/>
    <mergeCell ref="AA102:AA104"/>
    <mergeCell ref="AB102:AB104"/>
    <mergeCell ref="AC102:AC104"/>
    <mergeCell ref="AD102:AD104"/>
    <mergeCell ref="AE102:AE104"/>
    <mergeCell ref="AF102:AF104"/>
    <mergeCell ref="AG102:AG104"/>
    <mergeCell ref="AH102:AH104"/>
    <mergeCell ref="J103:J104"/>
    <mergeCell ref="Q103:Q104"/>
    <mergeCell ref="B105:B107"/>
    <mergeCell ref="C105:C107"/>
    <mergeCell ref="D105:D107"/>
    <mergeCell ref="E105:E107"/>
    <mergeCell ref="F105:F107"/>
    <mergeCell ref="G105:G107"/>
    <mergeCell ref="H105:H107"/>
    <mergeCell ref="I105:I106"/>
    <mergeCell ref="K105:K107"/>
    <mergeCell ref="L105:L107"/>
    <mergeCell ref="M105:M106"/>
    <mergeCell ref="N105:N107"/>
    <mergeCell ref="O105:O106"/>
    <mergeCell ref="P105:P107"/>
    <mergeCell ref="R105:R107"/>
    <mergeCell ref="S105:S107"/>
    <mergeCell ref="T105:T106"/>
    <mergeCell ref="U105:W107"/>
    <mergeCell ref="X105:Z107"/>
    <mergeCell ref="AA105:AA107"/>
    <mergeCell ref="AB105:AB107"/>
    <mergeCell ref="AC105:AC107"/>
    <mergeCell ref="AD105:AD107"/>
    <mergeCell ref="AE105:AE107"/>
    <mergeCell ref="AF105:AF107"/>
    <mergeCell ref="AG105:AG107"/>
    <mergeCell ref="AH105:AH107"/>
    <mergeCell ref="J106:J107"/>
    <mergeCell ref="Q106:Q107"/>
    <mergeCell ref="B108:B110"/>
    <mergeCell ref="C108:C110"/>
    <mergeCell ref="D108:D110"/>
    <mergeCell ref="E108:E110"/>
    <mergeCell ref="F108:F110"/>
    <mergeCell ref="G108:G110"/>
    <mergeCell ref="H108:H110"/>
    <mergeCell ref="I108:I109"/>
    <mergeCell ref="K108:K110"/>
    <mergeCell ref="L108:L110"/>
    <mergeCell ref="M108:M109"/>
    <mergeCell ref="N108:N110"/>
    <mergeCell ref="O108:O109"/>
    <mergeCell ref="P108:P110"/>
    <mergeCell ref="R108:R110"/>
    <mergeCell ref="S108:S110"/>
    <mergeCell ref="T108:T109"/>
    <mergeCell ref="U108:W110"/>
    <mergeCell ref="X108:Z110"/>
    <mergeCell ref="AA108:AA110"/>
    <mergeCell ref="AB108:AB110"/>
    <mergeCell ref="AC108:AC110"/>
    <mergeCell ref="AD108:AD110"/>
    <mergeCell ref="AE108:AE110"/>
    <mergeCell ref="AF108:AF110"/>
    <mergeCell ref="AG108:AG110"/>
    <mergeCell ref="AH108:AH110"/>
    <mergeCell ref="J109:J110"/>
    <mergeCell ref="Q109:Q110"/>
    <mergeCell ref="B111:B113"/>
    <mergeCell ref="C111:C113"/>
    <mergeCell ref="D111:D113"/>
    <mergeCell ref="E111:E113"/>
    <mergeCell ref="F111:F113"/>
    <mergeCell ref="G111:G113"/>
    <mergeCell ref="H111:H113"/>
    <mergeCell ref="I111:I112"/>
    <mergeCell ref="K111:K113"/>
    <mergeCell ref="L111:L113"/>
    <mergeCell ref="M111:M112"/>
    <mergeCell ref="N111:N113"/>
    <mergeCell ref="O111:O112"/>
    <mergeCell ref="P111:P113"/>
    <mergeCell ref="R111:R113"/>
    <mergeCell ref="S111:S113"/>
    <mergeCell ref="T111:T112"/>
    <mergeCell ref="U111:W113"/>
    <mergeCell ref="X111:Z113"/>
    <mergeCell ref="AA111:AA113"/>
    <mergeCell ref="AB111:AB113"/>
    <mergeCell ref="AC111:AC113"/>
    <mergeCell ref="AD111:AD113"/>
    <mergeCell ref="AE111:AE113"/>
    <mergeCell ref="AF111:AF113"/>
    <mergeCell ref="AG111:AG113"/>
    <mergeCell ref="AH111:AH113"/>
    <mergeCell ref="J112:J113"/>
    <mergeCell ref="Q112:Q113"/>
    <mergeCell ref="B114:B116"/>
    <mergeCell ref="C114:C116"/>
    <mergeCell ref="D114:D116"/>
    <mergeCell ref="E114:E116"/>
    <mergeCell ref="F114:F116"/>
    <mergeCell ref="G114:G116"/>
    <mergeCell ref="H114:H116"/>
    <mergeCell ref="I114:I115"/>
    <mergeCell ref="K114:K116"/>
    <mergeCell ref="L114:L116"/>
    <mergeCell ref="M114:M115"/>
    <mergeCell ref="N114:N116"/>
    <mergeCell ref="O114:O115"/>
    <mergeCell ref="P114:P116"/>
    <mergeCell ref="R114:R116"/>
    <mergeCell ref="S114:S116"/>
    <mergeCell ref="T114:T115"/>
    <mergeCell ref="U114:W116"/>
    <mergeCell ref="X114:Z116"/>
    <mergeCell ref="AA114:AA116"/>
    <mergeCell ref="AB114:AB116"/>
    <mergeCell ref="AC114:AC116"/>
    <mergeCell ref="AD114:AD116"/>
    <mergeCell ref="AE114:AE116"/>
    <mergeCell ref="AF114:AF116"/>
    <mergeCell ref="AG114:AG116"/>
    <mergeCell ref="AH114:AH116"/>
    <mergeCell ref="J115:J116"/>
    <mergeCell ref="Q115:Q116"/>
    <mergeCell ref="B117:B119"/>
    <mergeCell ref="C117:C119"/>
    <mergeCell ref="D117:D119"/>
    <mergeCell ref="E117:E119"/>
    <mergeCell ref="F117:F119"/>
    <mergeCell ref="G117:G119"/>
    <mergeCell ref="H117:H119"/>
    <mergeCell ref="I117:I118"/>
    <mergeCell ref="K117:K119"/>
    <mergeCell ref="L117:L119"/>
    <mergeCell ref="M117:M118"/>
    <mergeCell ref="N117:N119"/>
    <mergeCell ref="O117:O118"/>
    <mergeCell ref="P117:P119"/>
    <mergeCell ref="R117:R119"/>
    <mergeCell ref="S117:S119"/>
    <mergeCell ref="T117:T118"/>
    <mergeCell ref="U117:W119"/>
    <mergeCell ref="X117:Z119"/>
    <mergeCell ref="AA117:AA119"/>
    <mergeCell ref="AB117:AB119"/>
    <mergeCell ref="AC117:AC119"/>
    <mergeCell ref="AD117:AD119"/>
    <mergeCell ref="AE117:AE119"/>
    <mergeCell ref="AF117:AF119"/>
    <mergeCell ref="AG117:AG119"/>
    <mergeCell ref="AH117:AH119"/>
    <mergeCell ref="J118:J119"/>
    <mergeCell ref="Q118:Q119"/>
    <mergeCell ref="B120:B122"/>
    <mergeCell ref="C120:C122"/>
    <mergeCell ref="D120:D122"/>
    <mergeCell ref="E120:E122"/>
    <mergeCell ref="F120:F122"/>
    <mergeCell ref="G120:G122"/>
    <mergeCell ref="H120:H122"/>
    <mergeCell ref="I120:I121"/>
    <mergeCell ref="K120:K122"/>
    <mergeCell ref="L120:L122"/>
    <mergeCell ref="M120:M121"/>
    <mergeCell ref="N120:N122"/>
    <mergeCell ref="O120:O121"/>
    <mergeCell ref="P120:P122"/>
    <mergeCell ref="R120:R122"/>
    <mergeCell ref="S120:S122"/>
    <mergeCell ref="T120:T121"/>
    <mergeCell ref="U120:W122"/>
    <mergeCell ref="X120:Z122"/>
    <mergeCell ref="AA120:AA122"/>
    <mergeCell ref="AB120:AB122"/>
    <mergeCell ref="AC120:AC122"/>
    <mergeCell ref="AD120:AD122"/>
    <mergeCell ref="AE120:AE122"/>
    <mergeCell ref="AF120:AF122"/>
    <mergeCell ref="AG120:AG122"/>
    <mergeCell ref="AH120:AH122"/>
    <mergeCell ref="J121:J122"/>
    <mergeCell ref="Q121:Q122"/>
    <mergeCell ref="B123:B125"/>
    <mergeCell ref="C123:C125"/>
    <mergeCell ref="D123:D125"/>
    <mergeCell ref="E123:E125"/>
    <mergeCell ref="F123:F125"/>
    <mergeCell ref="G123:G125"/>
    <mergeCell ref="H123:H125"/>
    <mergeCell ref="I123:I124"/>
    <mergeCell ref="K123:K125"/>
    <mergeCell ref="L123:L125"/>
    <mergeCell ref="M123:M124"/>
    <mergeCell ref="N123:N125"/>
    <mergeCell ref="O123:O124"/>
    <mergeCell ref="P123:P125"/>
    <mergeCell ref="R123:R125"/>
    <mergeCell ref="S123:S125"/>
    <mergeCell ref="T123:T124"/>
    <mergeCell ref="U123:W125"/>
    <mergeCell ref="X123:Z125"/>
    <mergeCell ref="AA123:AA125"/>
    <mergeCell ref="AB123:AB125"/>
    <mergeCell ref="AC123:AC125"/>
    <mergeCell ref="AD123:AD125"/>
    <mergeCell ref="AE123:AE125"/>
    <mergeCell ref="AF123:AF125"/>
    <mergeCell ref="AG123:AG125"/>
    <mergeCell ref="AH123:AH125"/>
    <mergeCell ref="J124:J125"/>
    <mergeCell ref="Q124:Q125"/>
    <mergeCell ref="B126:B128"/>
    <mergeCell ref="C126:C128"/>
    <mergeCell ref="D126:D128"/>
    <mergeCell ref="E126:E128"/>
    <mergeCell ref="F126:F128"/>
    <mergeCell ref="G126:G128"/>
    <mergeCell ref="H126:H128"/>
    <mergeCell ref="I126:I127"/>
    <mergeCell ref="K126:K128"/>
    <mergeCell ref="L126:L128"/>
    <mergeCell ref="M126:M127"/>
    <mergeCell ref="N126:N128"/>
    <mergeCell ref="O126:O127"/>
    <mergeCell ref="P126:P128"/>
    <mergeCell ref="R126:R128"/>
    <mergeCell ref="S126:S128"/>
    <mergeCell ref="T126:T127"/>
    <mergeCell ref="U126:W128"/>
    <mergeCell ref="X126:Z128"/>
    <mergeCell ref="AA126:AA128"/>
    <mergeCell ref="AB126:AB128"/>
    <mergeCell ref="AC126:AC128"/>
    <mergeCell ref="AD126:AD128"/>
    <mergeCell ref="AE126:AE128"/>
    <mergeCell ref="AF126:AF128"/>
    <mergeCell ref="AG126:AG128"/>
    <mergeCell ref="AH126:AH128"/>
    <mergeCell ref="J127:J128"/>
    <mergeCell ref="Q127:Q128"/>
    <mergeCell ref="B129:B131"/>
    <mergeCell ref="C129:C131"/>
    <mergeCell ref="D129:D131"/>
    <mergeCell ref="E129:E131"/>
    <mergeCell ref="F129:F131"/>
    <mergeCell ref="G129:G131"/>
    <mergeCell ref="H129:H131"/>
    <mergeCell ref="I129:I130"/>
    <mergeCell ref="K129:K131"/>
    <mergeCell ref="L129:L131"/>
    <mergeCell ref="M129:M130"/>
    <mergeCell ref="N129:N131"/>
    <mergeCell ref="O129:O130"/>
    <mergeCell ref="P129:P131"/>
    <mergeCell ref="R129:R131"/>
    <mergeCell ref="S129:S131"/>
    <mergeCell ref="T129:T130"/>
    <mergeCell ref="U129:W131"/>
    <mergeCell ref="X129:Z131"/>
    <mergeCell ref="AA129:AA131"/>
    <mergeCell ref="AB129:AB131"/>
    <mergeCell ref="AC129:AC131"/>
    <mergeCell ref="AD129:AD131"/>
    <mergeCell ref="AE129:AE131"/>
    <mergeCell ref="AF129:AF131"/>
    <mergeCell ref="AG129:AG131"/>
    <mergeCell ref="AH129:AH131"/>
    <mergeCell ref="J130:J131"/>
    <mergeCell ref="Q130:Q131"/>
    <mergeCell ref="B132:B134"/>
    <mergeCell ref="C132:C134"/>
    <mergeCell ref="D132:D134"/>
    <mergeCell ref="E132:E134"/>
    <mergeCell ref="F132:F134"/>
    <mergeCell ref="G132:G134"/>
    <mergeCell ref="H132:H134"/>
    <mergeCell ref="I132:I133"/>
    <mergeCell ref="K132:K134"/>
    <mergeCell ref="L132:L134"/>
    <mergeCell ref="M132:M133"/>
    <mergeCell ref="N132:N134"/>
    <mergeCell ref="O132:O133"/>
    <mergeCell ref="P132:P134"/>
    <mergeCell ref="R132:R134"/>
    <mergeCell ref="S132:S134"/>
    <mergeCell ref="T132:T133"/>
    <mergeCell ref="U132:W134"/>
    <mergeCell ref="X132:Z134"/>
    <mergeCell ref="AA132:AA134"/>
    <mergeCell ref="AB132:AB134"/>
    <mergeCell ref="AC132:AC134"/>
    <mergeCell ref="AD132:AD134"/>
    <mergeCell ref="AE132:AE134"/>
    <mergeCell ref="AF132:AF134"/>
    <mergeCell ref="AG132:AG134"/>
    <mergeCell ref="AH132:AH134"/>
    <mergeCell ref="J133:J134"/>
    <mergeCell ref="Q133:Q134"/>
    <mergeCell ref="B135:B137"/>
    <mergeCell ref="C135:C137"/>
    <mergeCell ref="D135:D137"/>
    <mergeCell ref="E135:E137"/>
    <mergeCell ref="F135:F137"/>
    <mergeCell ref="G135:G137"/>
    <mergeCell ref="H135:H137"/>
    <mergeCell ref="I135:I136"/>
    <mergeCell ref="K135:K137"/>
    <mergeCell ref="L135:L137"/>
    <mergeCell ref="M135:M136"/>
    <mergeCell ref="N135:N137"/>
    <mergeCell ref="O135:O136"/>
    <mergeCell ref="P135:P137"/>
    <mergeCell ref="R135:R137"/>
    <mergeCell ref="S135:S137"/>
    <mergeCell ref="T135:T136"/>
    <mergeCell ref="U135:W137"/>
    <mergeCell ref="X135:Z137"/>
    <mergeCell ref="AA135:AA137"/>
    <mergeCell ref="AB135:AB137"/>
    <mergeCell ref="AC135:AC137"/>
    <mergeCell ref="AD135:AD137"/>
    <mergeCell ref="AE135:AE137"/>
    <mergeCell ref="AF135:AF137"/>
    <mergeCell ref="AG135:AG137"/>
    <mergeCell ref="AH135:AH137"/>
    <mergeCell ref="J136:J137"/>
    <mergeCell ref="Q136:Q137"/>
    <mergeCell ref="B138:B140"/>
    <mergeCell ref="C138:C140"/>
    <mergeCell ref="D138:D140"/>
    <mergeCell ref="E138:E140"/>
    <mergeCell ref="F138:F140"/>
    <mergeCell ref="G138:G140"/>
    <mergeCell ref="H138:H140"/>
    <mergeCell ref="I138:I139"/>
    <mergeCell ref="K138:K140"/>
    <mergeCell ref="L138:L140"/>
    <mergeCell ref="M138:M139"/>
    <mergeCell ref="N138:N140"/>
    <mergeCell ref="O138:O139"/>
    <mergeCell ref="P138:P140"/>
    <mergeCell ref="R138:R140"/>
    <mergeCell ref="S138:S140"/>
    <mergeCell ref="T138:T139"/>
    <mergeCell ref="U138:W140"/>
    <mergeCell ref="X138:Z140"/>
    <mergeCell ref="AA138:AA140"/>
    <mergeCell ref="AB138:AB140"/>
    <mergeCell ref="AC138:AC140"/>
    <mergeCell ref="AD138:AD140"/>
    <mergeCell ref="AE138:AE140"/>
    <mergeCell ref="AF138:AF140"/>
    <mergeCell ref="AG138:AG140"/>
    <mergeCell ref="AH138:AH140"/>
    <mergeCell ref="J139:J140"/>
    <mergeCell ref="Q139:Q140"/>
    <mergeCell ref="B141:B143"/>
    <mergeCell ref="C141:C143"/>
    <mergeCell ref="D141:D143"/>
    <mergeCell ref="E141:E143"/>
    <mergeCell ref="F141:F143"/>
    <mergeCell ref="G141:G143"/>
    <mergeCell ref="H141:H143"/>
    <mergeCell ref="I141:I142"/>
    <mergeCell ref="K141:K143"/>
    <mergeCell ref="L141:L143"/>
    <mergeCell ref="M141:M142"/>
    <mergeCell ref="N141:N143"/>
    <mergeCell ref="O141:O142"/>
    <mergeCell ref="P141:P143"/>
    <mergeCell ref="R141:R143"/>
    <mergeCell ref="S141:S143"/>
    <mergeCell ref="T141:T142"/>
    <mergeCell ref="U141:W143"/>
    <mergeCell ref="X141:Z143"/>
    <mergeCell ref="AA141:AA143"/>
    <mergeCell ref="AB141:AB143"/>
    <mergeCell ref="AC141:AC143"/>
    <mergeCell ref="AD141:AD143"/>
    <mergeCell ref="AE141:AE143"/>
    <mergeCell ref="AF141:AF143"/>
    <mergeCell ref="AG141:AG143"/>
    <mergeCell ref="AH141:AH143"/>
    <mergeCell ref="J142:J143"/>
    <mergeCell ref="Q142:Q143"/>
    <mergeCell ref="B144:B146"/>
    <mergeCell ref="C144:C146"/>
    <mergeCell ref="D144:D146"/>
    <mergeCell ref="E144:E146"/>
    <mergeCell ref="F144:F146"/>
    <mergeCell ref="G144:G146"/>
    <mergeCell ref="H144:H146"/>
    <mergeCell ref="I144:I145"/>
    <mergeCell ref="K144:K146"/>
    <mergeCell ref="L144:L146"/>
    <mergeCell ref="M144:M145"/>
    <mergeCell ref="N144:N146"/>
    <mergeCell ref="O144:O145"/>
    <mergeCell ref="P144:P146"/>
    <mergeCell ref="R144:R146"/>
    <mergeCell ref="S144:S146"/>
    <mergeCell ref="T144:T145"/>
    <mergeCell ref="U144:W146"/>
    <mergeCell ref="X144:Z146"/>
    <mergeCell ref="AA144:AA146"/>
    <mergeCell ref="AB144:AB146"/>
    <mergeCell ref="AC144:AC146"/>
    <mergeCell ref="AD144:AD146"/>
    <mergeCell ref="AE144:AE146"/>
    <mergeCell ref="AF144:AF146"/>
    <mergeCell ref="AG144:AG146"/>
    <mergeCell ref="AH144:AH146"/>
    <mergeCell ref="J145:J146"/>
    <mergeCell ref="Q145:Q146"/>
    <mergeCell ref="B147:B149"/>
    <mergeCell ref="C147:C149"/>
    <mergeCell ref="D147:D149"/>
    <mergeCell ref="E147:E149"/>
    <mergeCell ref="F147:F149"/>
    <mergeCell ref="G147:G149"/>
    <mergeCell ref="H147:H149"/>
    <mergeCell ref="I147:I148"/>
    <mergeCell ref="K147:K149"/>
    <mergeCell ref="L147:L149"/>
    <mergeCell ref="M147:M148"/>
    <mergeCell ref="N147:N149"/>
    <mergeCell ref="O147:O148"/>
    <mergeCell ref="P147:P149"/>
    <mergeCell ref="R147:R149"/>
    <mergeCell ref="S147:S149"/>
    <mergeCell ref="T147:T148"/>
    <mergeCell ref="U147:W149"/>
    <mergeCell ref="X147:Z149"/>
    <mergeCell ref="AA147:AA149"/>
    <mergeCell ref="AB147:AB149"/>
    <mergeCell ref="AC147:AC149"/>
    <mergeCell ref="AD147:AD149"/>
    <mergeCell ref="AE147:AE149"/>
    <mergeCell ref="AF147:AF149"/>
    <mergeCell ref="AG147:AG149"/>
    <mergeCell ref="AH147:AH149"/>
    <mergeCell ref="J148:J149"/>
    <mergeCell ref="Q148:Q149"/>
    <mergeCell ref="B150:B152"/>
    <mergeCell ref="C150:C152"/>
    <mergeCell ref="D150:D152"/>
    <mergeCell ref="E150:E152"/>
    <mergeCell ref="F150:F152"/>
    <mergeCell ref="G150:G152"/>
    <mergeCell ref="H150:H152"/>
    <mergeCell ref="I150:I151"/>
    <mergeCell ref="K150:K152"/>
    <mergeCell ref="L150:L152"/>
    <mergeCell ref="M150:M151"/>
    <mergeCell ref="N150:N152"/>
    <mergeCell ref="O150:O151"/>
    <mergeCell ref="P150:P152"/>
    <mergeCell ref="R150:R152"/>
    <mergeCell ref="S150:S152"/>
    <mergeCell ref="T150:T151"/>
    <mergeCell ref="U150:W152"/>
    <mergeCell ref="X150:Z152"/>
    <mergeCell ref="AA150:AA152"/>
    <mergeCell ref="AB150:AB152"/>
    <mergeCell ref="AC150:AC152"/>
    <mergeCell ref="AD150:AD152"/>
    <mergeCell ref="AE150:AE152"/>
    <mergeCell ref="AF150:AF152"/>
    <mergeCell ref="AG150:AG152"/>
    <mergeCell ref="AH150:AH152"/>
    <mergeCell ref="J151:J152"/>
    <mergeCell ref="Q151:Q152"/>
    <mergeCell ref="B153:B155"/>
    <mergeCell ref="C153:C155"/>
    <mergeCell ref="D153:D155"/>
    <mergeCell ref="E153:E155"/>
    <mergeCell ref="F153:F155"/>
    <mergeCell ref="G153:G155"/>
    <mergeCell ref="H153:H155"/>
    <mergeCell ref="I153:I154"/>
    <mergeCell ref="K153:K155"/>
    <mergeCell ref="L153:L155"/>
    <mergeCell ref="M153:M154"/>
    <mergeCell ref="N153:N155"/>
    <mergeCell ref="O153:O154"/>
    <mergeCell ref="P153:P155"/>
    <mergeCell ref="R153:R155"/>
    <mergeCell ref="S153:S155"/>
    <mergeCell ref="T153:T154"/>
    <mergeCell ref="U153:W155"/>
    <mergeCell ref="X153:Z155"/>
    <mergeCell ref="AA153:AA155"/>
    <mergeCell ref="AB153:AB155"/>
    <mergeCell ref="AC153:AC155"/>
    <mergeCell ref="AD153:AD155"/>
    <mergeCell ref="AE153:AE155"/>
    <mergeCell ref="AF153:AF155"/>
    <mergeCell ref="AG153:AG155"/>
    <mergeCell ref="AH153:AH155"/>
    <mergeCell ref="J154:J155"/>
    <mergeCell ref="Q154:Q155"/>
    <mergeCell ref="B156:B158"/>
    <mergeCell ref="C156:C158"/>
    <mergeCell ref="D156:D158"/>
    <mergeCell ref="E156:E158"/>
    <mergeCell ref="F156:F158"/>
    <mergeCell ref="G156:G158"/>
    <mergeCell ref="H156:H158"/>
    <mergeCell ref="I156:I157"/>
    <mergeCell ref="K156:K158"/>
    <mergeCell ref="L156:L158"/>
    <mergeCell ref="M156:M157"/>
    <mergeCell ref="N156:N158"/>
    <mergeCell ref="O156:O157"/>
    <mergeCell ref="P156:P158"/>
    <mergeCell ref="R156:R158"/>
    <mergeCell ref="S156:S158"/>
    <mergeCell ref="T156:T157"/>
    <mergeCell ref="U156:W158"/>
    <mergeCell ref="X156:Z158"/>
    <mergeCell ref="AA156:AA158"/>
    <mergeCell ref="AB156:AB158"/>
    <mergeCell ref="AC156:AC158"/>
    <mergeCell ref="AD156:AD158"/>
    <mergeCell ref="AE156:AE158"/>
    <mergeCell ref="AF156:AF158"/>
    <mergeCell ref="AG156:AG158"/>
    <mergeCell ref="AH156:AH158"/>
    <mergeCell ref="J157:J158"/>
    <mergeCell ref="Q157:Q158"/>
    <mergeCell ref="B159:B161"/>
    <mergeCell ref="C159:C161"/>
    <mergeCell ref="D159:D161"/>
    <mergeCell ref="E159:E161"/>
    <mergeCell ref="F159:F161"/>
    <mergeCell ref="G159:G161"/>
    <mergeCell ref="H159:H161"/>
    <mergeCell ref="I159:I160"/>
    <mergeCell ref="K159:K161"/>
    <mergeCell ref="L159:L161"/>
    <mergeCell ref="M159:M160"/>
    <mergeCell ref="N159:N161"/>
    <mergeCell ref="O159:O160"/>
    <mergeCell ref="P159:P161"/>
    <mergeCell ref="R159:R161"/>
    <mergeCell ref="S159:S161"/>
    <mergeCell ref="T159:T160"/>
    <mergeCell ref="U159:W161"/>
    <mergeCell ref="X159:Z161"/>
    <mergeCell ref="AA159:AA161"/>
    <mergeCell ref="AB159:AB161"/>
    <mergeCell ref="AC159:AC161"/>
    <mergeCell ref="AD159:AD161"/>
    <mergeCell ref="AE159:AE161"/>
    <mergeCell ref="AF159:AF161"/>
    <mergeCell ref="AG159:AG161"/>
    <mergeCell ref="AH159:AH161"/>
    <mergeCell ref="J160:J161"/>
    <mergeCell ref="Q160:Q161"/>
    <mergeCell ref="B162:B164"/>
    <mergeCell ref="C162:C164"/>
    <mergeCell ref="D162:D164"/>
    <mergeCell ref="E162:E164"/>
    <mergeCell ref="F162:F164"/>
    <mergeCell ref="G162:G164"/>
    <mergeCell ref="H162:H164"/>
    <mergeCell ref="I162:I163"/>
    <mergeCell ref="K162:K164"/>
    <mergeCell ref="L162:L164"/>
    <mergeCell ref="M162:M163"/>
    <mergeCell ref="N162:N164"/>
    <mergeCell ref="O162:O163"/>
    <mergeCell ref="P162:P164"/>
    <mergeCell ref="R162:R164"/>
    <mergeCell ref="S162:S164"/>
    <mergeCell ref="T162:T163"/>
    <mergeCell ref="U162:W164"/>
    <mergeCell ref="X162:Z164"/>
    <mergeCell ref="AA162:AA164"/>
    <mergeCell ref="AB162:AB164"/>
    <mergeCell ref="AC162:AC164"/>
    <mergeCell ref="AD162:AD164"/>
    <mergeCell ref="AE162:AE164"/>
    <mergeCell ref="AF162:AF164"/>
    <mergeCell ref="AG162:AG164"/>
    <mergeCell ref="AH162:AH164"/>
    <mergeCell ref="J163:J164"/>
    <mergeCell ref="Q163:Q164"/>
    <mergeCell ref="B165:B167"/>
    <mergeCell ref="C165:C167"/>
    <mergeCell ref="D165:D167"/>
    <mergeCell ref="E165:E167"/>
    <mergeCell ref="F165:F167"/>
    <mergeCell ref="G165:G167"/>
    <mergeCell ref="H165:H167"/>
    <mergeCell ref="I165:I166"/>
    <mergeCell ref="K165:K167"/>
    <mergeCell ref="L165:L167"/>
    <mergeCell ref="M165:M166"/>
    <mergeCell ref="N165:N167"/>
    <mergeCell ref="O165:O166"/>
    <mergeCell ref="P165:P167"/>
    <mergeCell ref="R165:R167"/>
    <mergeCell ref="S165:S167"/>
    <mergeCell ref="T165:T166"/>
    <mergeCell ref="U165:W167"/>
    <mergeCell ref="X165:Z167"/>
    <mergeCell ref="AA165:AA167"/>
    <mergeCell ref="AB165:AB167"/>
    <mergeCell ref="AC165:AC167"/>
    <mergeCell ref="AD165:AD167"/>
    <mergeCell ref="AE165:AE167"/>
    <mergeCell ref="AF165:AF167"/>
    <mergeCell ref="AG165:AG167"/>
    <mergeCell ref="AH165:AH167"/>
    <mergeCell ref="J166:J167"/>
    <mergeCell ref="Q166:Q167"/>
    <mergeCell ref="B168:B170"/>
    <mergeCell ref="C168:C170"/>
    <mergeCell ref="D168:D170"/>
    <mergeCell ref="E168:E170"/>
    <mergeCell ref="F168:F170"/>
    <mergeCell ref="G168:G170"/>
    <mergeCell ref="H168:H170"/>
    <mergeCell ref="I168:I169"/>
    <mergeCell ref="K168:K170"/>
    <mergeCell ref="L168:L170"/>
    <mergeCell ref="M168:M169"/>
    <mergeCell ref="N168:N170"/>
    <mergeCell ref="O168:O169"/>
    <mergeCell ref="P168:P170"/>
    <mergeCell ref="R168:R170"/>
    <mergeCell ref="S168:S170"/>
    <mergeCell ref="T168:T169"/>
    <mergeCell ref="U168:W170"/>
    <mergeCell ref="X168:Z170"/>
    <mergeCell ref="AA168:AA170"/>
    <mergeCell ref="AB168:AB170"/>
    <mergeCell ref="AC168:AC170"/>
    <mergeCell ref="AD168:AD170"/>
    <mergeCell ref="AE168:AE170"/>
    <mergeCell ref="AF168:AF170"/>
    <mergeCell ref="AG168:AG170"/>
    <mergeCell ref="AH168:AH170"/>
    <mergeCell ref="J169:J170"/>
    <mergeCell ref="Q169:Q170"/>
    <mergeCell ref="B171:B173"/>
    <mergeCell ref="C171:C173"/>
    <mergeCell ref="D171:D173"/>
    <mergeCell ref="E171:E173"/>
    <mergeCell ref="F171:F173"/>
    <mergeCell ref="G171:G173"/>
    <mergeCell ref="H171:H173"/>
    <mergeCell ref="I171:I172"/>
    <mergeCell ref="K171:K173"/>
    <mergeCell ref="L171:L173"/>
    <mergeCell ref="M171:M172"/>
    <mergeCell ref="N171:N173"/>
    <mergeCell ref="O171:O172"/>
    <mergeCell ref="P171:P173"/>
    <mergeCell ref="R171:R173"/>
    <mergeCell ref="S171:S173"/>
    <mergeCell ref="T171:T172"/>
    <mergeCell ref="U171:W173"/>
    <mergeCell ref="X171:Z173"/>
    <mergeCell ref="AA171:AA173"/>
    <mergeCell ref="AB171:AB173"/>
    <mergeCell ref="AC171:AC173"/>
    <mergeCell ref="AD171:AD173"/>
    <mergeCell ref="AE171:AE173"/>
    <mergeCell ref="AF171:AF173"/>
    <mergeCell ref="AG171:AG173"/>
    <mergeCell ref="AH171:AH173"/>
    <mergeCell ref="J172:J173"/>
    <mergeCell ref="Q172:Q173"/>
    <mergeCell ref="B174:B176"/>
    <mergeCell ref="C174:C176"/>
    <mergeCell ref="D174:D176"/>
    <mergeCell ref="E174:E176"/>
    <mergeCell ref="F174:F176"/>
    <mergeCell ref="G174:G176"/>
    <mergeCell ref="H174:H176"/>
    <mergeCell ref="I174:I175"/>
    <mergeCell ref="K174:K176"/>
    <mergeCell ref="L174:L176"/>
    <mergeCell ref="M174:M175"/>
    <mergeCell ref="N174:N176"/>
    <mergeCell ref="O174:O175"/>
    <mergeCell ref="P174:P176"/>
    <mergeCell ref="R174:R176"/>
    <mergeCell ref="S174:S176"/>
    <mergeCell ref="T174:T175"/>
    <mergeCell ref="U174:W176"/>
    <mergeCell ref="X174:Z176"/>
    <mergeCell ref="AA174:AA176"/>
    <mergeCell ref="AB174:AB176"/>
    <mergeCell ref="AC174:AC176"/>
    <mergeCell ref="AD174:AD176"/>
    <mergeCell ref="AE174:AE176"/>
    <mergeCell ref="AF174:AF176"/>
    <mergeCell ref="AG174:AG176"/>
    <mergeCell ref="AH174:AH176"/>
    <mergeCell ref="J175:J176"/>
    <mergeCell ref="Q175:Q176"/>
    <mergeCell ref="B177:B179"/>
    <mergeCell ref="C177:C179"/>
    <mergeCell ref="D177:D179"/>
    <mergeCell ref="E177:E179"/>
    <mergeCell ref="F177:F179"/>
    <mergeCell ref="G177:G179"/>
    <mergeCell ref="H177:H179"/>
    <mergeCell ref="I177:I178"/>
    <mergeCell ref="K177:K179"/>
    <mergeCell ref="L177:L179"/>
    <mergeCell ref="M177:M178"/>
    <mergeCell ref="N177:N179"/>
    <mergeCell ref="O177:O178"/>
    <mergeCell ref="P177:P179"/>
    <mergeCell ref="R177:R179"/>
    <mergeCell ref="S177:S179"/>
    <mergeCell ref="T177:T178"/>
    <mergeCell ref="U177:W179"/>
    <mergeCell ref="X177:Z179"/>
    <mergeCell ref="AA177:AA179"/>
    <mergeCell ref="AB177:AB179"/>
    <mergeCell ref="AC177:AC179"/>
    <mergeCell ref="AD177:AD179"/>
    <mergeCell ref="AE177:AE179"/>
    <mergeCell ref="AF177:AF179"/>
    <mergeCell ref="AG177:AG179"/>
    <mergeCell ref="AH177:AH179"/>
    <mergeCell ref="J178:J179"/>
    <mergeCell ref="Q178:Q179"/>
    <mergeCell ref="B180:B182"/>
    <mergeCell ref="C180:C182"/>
    <mergeCell ref="D180:D182"/>
    <mergeCell ref="E180:E182"/>
    <mergeCell ref="F180:F182"/>
    <mergeCell ref="G180:G182"/>
    <mergeCell ref="H180:H182"/>
    <mergeCell ref="I180:I181"/>
    <mergeCell ref="K180:K182"/>
    <mergeCell ref="L180:L182"/>
    <mergeCell ref="M180:M181"/>
    <mergeCell ref="N180:N182"/>
    <mergeCell ref="O180:O181"/>
    <mergeCell ref="P180:P182"/>
    <mergeCell ref="R180:R182"/>
    <mergeCell ref="S180:S182"/>
    <mergeCell ref="T180:T181"/>
    <mergeCell ref="U180:W182"/>
    <mergeCell ref="X180:Z182"/>
    <mergeCell ref="AA180:AA182"/>
    <mergeCell ref="AB180:AB182"/>
    <mergeCell ref="AC180:AC182"/>
    <mergeCell ref="AD180:AD182"/>
    <mergeCell ref="AE180:AE182"/>
    <mergeCell ref="AF180:AF182"/>
    <mergeCell ref="AG180:AG182"/>
    <mergeCell ref="AH180:AH182"/>
    <mergeCell ref="J181:J182"/>
    <mergeCell ref="Q181:Q182"/>
    <mergeCell ref="B183:B185"/>
    <mergeCell ref="C183:C185"/>
    <mergeCell ref="D183:D185"/>
    <mergeCell ref="E183:E185"/>
    <mergeCell ref="F183:F185"/>
    <mergeCell ref="G183:G185"/>
    <mergeCell ref="H183:H185"/>
    <mergeCell ref="I183:I184"/>
    <mergeCell ref="K183:K185"/>
    <mergeCell ref="L183:L185"/>
    <mergeCell ref="M183:M184"/>
    <mergeCell ref="N183:N185"/>
    <mergeCell ref="O183:O184"/>
    <mergeCell ref="P183:P185"/>
    <mergeCell ref="R183:R185"/>
    <mergeCell ref="S183:S185"/>
    <mergeCell ref="T183:T184"/>
    <mergeCell ref="U183:W185"/>
    <mergeCell ref="X183:Z185"/>
    <mergeCell ref="AA183:AA185"/>
    <mergeCell ref="AB183:AB185"/>
    <mergeCell ref="AC183:AC185"/>
    <mergeCell ref="AD183:AD185"/>
    <mergeCell ref="AE183:AE185"/>
    <mergeCell ref="AF183:AF185"/>
    <mergeCell ref="AG183:AG185"/>
    <mergeCell ref="AH183:AH185"/>
    <mergeCell ref="J184:J185"/>
    <mergeCell ref="Q184:Q185"/>
    <mergeCell ref="B186:B188"/>
    <mergeCell ref="C186:C188"/>
    <mergeCell ref="D186:D188"/>
    <mergeCell ref="E186:E188"/>
    <mergeCell ref="F186:F188"/>
    <mergeCell ref="G186:G188"/>
    <mergeCell ref="H186:H188"/>
    <mergeCell ref="I186:I187"/>
    <mergeCell ref="K186:K188"/>
    <mergeCell ref="L186:L188"/>
    <mergeCell ref="M186:M187"/>
    <mergeCell ref="N186:N188"/>
    <mergeCell ref="O186:O187"/>
    <mergeCell ref="P186:P188"/>
    <mergeCell ref="R186:R188"/>
    <mergeCell ref="S186:S188"/>
    <mergeCell ref="T186:T187"/>
    <mergeCell ref="U186:W188"/>
    <mergeCell ref="X186:Z188"/>
    <mergeCell ref="AA186:AA188"/>
    <mergeCell ref="AB186:AB188"/>
    <mergeCell ref="AC186:AC188"/>
    <mergeCell ref="AD186:AD188"/>
    <mergeCell ref="AE186:AE188"/>
    <mergeCell ref="AF186:AF188"/>
    <mergeCell ref="AG186:AG188"/>
    <mergeCell ref="AH186:AH188"/>
    <mergeCell ref="J187:J188"/>
    <mergeCell ref="Q187:Q188"/>
    <mergeCell ref="B189:B191"/>
    <mergeCell ref="C189:C191"/>
    <mergeCell ref="D189:D191"/>
    <mergeCell ref="E189:E191"/>
    <mergeCell ref="F189:F191"/>
    <mergeCell ref="G189:G191"/>
    <mergeCell ref="H189:H191"/>
    <mergeCell ref="I189:I190"/>
    <mergeCell ref="K189:K191"/>
    <mergeCell ref="L189:L191"/>
    <mergeCell ref="M189:M190"/>
    <mergeCell ref="N189:N191"/>
    <mergeCell ref="O189:O190"/>
    <mergeCell ref="P189:P191"/>
    <mergeCell ref="R189:R191"/>
    <mergeCell ref="S189:S191"/>
    <mergeCell ref="T189:T190"/>
    <mergeCell ref="U189:W191"/>
    <mergeCell ref="X189:Z191"/>
    <mergeCell ref="AA189:AA191"/>
    <mergeCell ref="AB189:AB191"/>
    <mergeCell ref="AC189:AC191"/>
    <mergeCell ref="AD189:AD191"/>
    <mergeCell ref="AE189:AE191"/>
    <mergeCell ref="AF189:AF191"/>
    <mergeCell ref="AG189:AG191"/>
    <mergeCell ref="AH189:AH191"/>
    <mergeCell ref="J190:J191"/>
    <mergeCell ref="Q190:Q191"/>
    <mergeCell ref="B192:B194"/>
    <mergeCell ref="C192:C194"/>
    <mergeCell ref="D192:D194"/>
    <mergeCell ref="E192:E194"/>
    <mergeCell ref="F192:F194"/>
    <mergeCell ref="G192:G194"/>
    <mergeCell ref="H192:H194"/>
    <mergeCell ref="I192:I193"/>
    <mergeCell ref="K192:K194"/>
    <mergeCell ref="L192:L194"/>
    <mergeCell ref="M192:M193"/>
    <mergeCell ref="N192:N194"/>
    <mergeCell ref="O192:O193"/>
    <mergeCell ref="P192:P194"/>
    <mergeCell ref="R192:R194"/>
    <mergeCell ref="S192:S194"/>
    <mergeCell ref="T192:T193"/>
    <mergeCell ref="U192:W194"/>
    <mergeCell ref="X192:Z194"/>
    <mergeCell ref="AA192:AA194"/>
    <mergeCell ref="AB192:AB194"/>
    <mergeCell ref="AC192:AC194"/>
    <mergeCell ref="AD192:AD194"/>
    <mergeCell ref="AE192:AE194"/>
    <mergeCell ref="AF192:AF194"/>
    <mergeCell ref="AG192:AG194"/>
    <mergeCell ref="AH192:AH194"/>
    <mergeCell ref="J193:J194"/>
    <mergeCell ref="Q193:Q194"/>
    <mergeCell ref="B195:B197"/>
    <mergeCell ref="C195:C197"/>
    <mergeCell ref="D195:D197"/>
    <mergeCell ref="E195:E197"/>
    <mergeCell ref="F195:F197"/>
    <mergeCell ref="G195:G197"/>
    <mergeCell ref="H195:H197"/>
    <mergeCell ref="I195:I196"/>
    <mergeCell ref="K195:K197"/>
    <mergeCell ref="L195:L197"/>
    <mergeCell ref="M195:M196"/>
    <mergeCell ref="N195:N197"/>
    <mergeCell ref="O195:O196"/>
    <mergeCell ref="P195:P197"/>
    <mergeCell ref="R195:R197"/>
    <mergeCell ref="S195:S197"/>
    <mergeCell ref="T195:T196"/>
    <mergeCell ref="U195:W197"/>
    <mergeCell ref="X195:Z197"/>
    <mergeCell ref="AA195:AA197"/>
    <mergeCell ref="AB195:AB197"/>
    <mergeCell ref="AC195:AC197"/>
    <mergeCell ref="AD195:AD197"/>
    <mergeCell ref="AE195:AE197"/>
    <mergeCell ref="AF195:AF197"/>
    <mergeCell ref="AG195:AG197"/>
    <mergeCell ref="AH195:AH197"/>
    <mergeCell ref="J196:J197"/>
    <mergeCell ref="Q196:Q197"/>
    <mergeCell ref="B198:B200"/>
    <mergeCell ref="C198:C200"/>
    <mergeCell ref="D198:D200"/>
    <mergeCell ref="E198:E200"/>
    <mergeCell ref="F198:F200"/>
    <mergeCell ref="G198:G200"/>
    <mergeCell ref="H198:H200"/>
    <mergeCell ref="I198:I199"/>
    <mergeCell ref="K198:K200"/>
    <mergeCell ref="L198:L200"/>
    <mergeCell ref="M198:M199"/>
    <mergeCell ref="N198:N200"/>
    <mergeCell ref="O198:O199"/>
    <mergeCell ref="P198:P200"/>
    <mergeCell ref="R198:R200"/>
    <mergeCell ref="S198:S200"/>
    <mergeCell ref="T198:T199"/>
    <mergeCell ref="U198:W200"/>
    <mergeCell ref="X198:Z200"/>
    <mergeCell ref="AA198:AA200"/>
    <mergeCell ref="AB198:AB200"/>
    <mergeCell ref="AC198:AC200"/>
    <mergeCell ref="AD198:AD200"/>
    <mergeCell ref="AE198:AE200"/>
    <mergeCell ref="AF198:AF200"/>
    <mergeCell ref="AG198:AG200"/>
    <mergeCell ref="AH198:AH200"/>
    <mergeCell ref="J199:J200"/>
    <mergeCell ref="Q199:Q200"/>
    <mergeCell ref="B201:B203"/>
    <mergeCell ref="C201:C203"/>
    <mergeCell ref="D201:D203"/>
    <mergeCell ref="E201:E203"/>
    <mergeCell ref="F201:F203"/>
    <mergeCell ref="G201:G203"/>
    <mergeCell ref="H201:H203"/>
    <mergeCell ref="I201:I202"/>
    <mergeCell ref="K201:K203"/>
    <mergeCell ref="L201:L203"/>
    <mergeCell ref="M201:M202"/>
    <mergeCell ref="N201:N203"/>
    <mergeCell ref="O201:O202"/>
    <mergeCell ref="P201:P203"/>
    <mergeCell ref="R201:R203"/>
    <mergeCell ref="S201:S203"/>
    <mergeCell ref="T201:T202"/>
    <mergeCell ref="U201:W203"/>
    <mergeCell ref="X201:Z203"/>
    <mergeCell ref="AA201:AA203"/>
    <mergeCell ref="AB201:AB203"/>
    <mergeCell ref="AC201:AC203"/>
    <mergeCell ref="AD201:AD203"/>
    <mergeCell ref="AE201:AE203"/>
    <mergeCell ref="AF201:AF203"/>
    <mergeCell ref="AG201:AG203"/>
    <mergeCell ref="AH201:AH203"/>
    <mergeCell ref="J202:J203"/>
    <mergeCell ref="Q202:Q203"/>
    <mergeCell ref="B204:B206"/>
    <mergeCell ref="C204:C206"/>
    <mergeCell ref="D204:D206"/>
    <mergeCell ref="E204:E206"/>
    <mergeCell ref="F204:F206"/>
    <mergeCell ref="G204:G206"/>
    <mergeCell ref="H204:H206"/>
    <mergeCell ref="I204:I205"/>
    <mergeCell ref="K204:K206"/>
    <mergeCell ref="L204:L206"/>
    <mergeCell ref="M204:M205"/>
    <mergeCell ref="N204:N206"/>
    <mergeCell ref="O204:O205"/>
    <mergeCell ref="P204:P206"/>
    <mergeCell ref="R204:R206"/>
    <mergeCell ref="S204:S206"/>
    <mergeCell ref="T204:T205"/>
    <mergeCell ref="U204:W206"/>
    <mergeCell ref="X204:Z206"/>
    <mergeCell ref="AA204:AA206"/>
    <mergeCell ref="AB204:AB206"/>
    <mergeCell ref="AC204:AC206"/>
    <mergeCell ref="AD204:AD206"/>
    <mergeCell ref="AE204:AE206"/>
    <mergeCell ref="AF204:AF206"/>
    <mergeCell ref="AG204:AG206"/>
    <mergeCell ref="AH204:AH206"/>
    <mergeCell ref="J205:J206"/>
    <mergeCell ref="Q205:Q206"/>
    <mergeCell ref="B207:B209"/>
    <mergeCell ref="C207:C209"/>
    <mergeCell ref="D207:D209"/>
    <mergeCell ref="E207:E209"/>
    <mergeCell ref="F207:F209"/>
    <mergeCell ref="G207:G209"/>
    <mergeCell ref="H207:H209"/>
    <mergeCell ref="I207:I208"/>
    <mergeCell ref="K207:K209"/>
    <mergeCell ref="L207:L209"/>
    <mergeCell ref="M207:M208"/>
    <mergeCell ref="N207:N209"/>
    <mergeCell ref="O207:O208"/>
    <mergeCell ref="P207:P209"/>
    <mergeCell ref="R207:R209"/>
    <mergeCell ref="S207:S209"/>
    <mergeCell ref="T207:T208"/>
    <mergeCell ref="U207:W209"/>
    <mergeCell ref="X207:Z209"/>
    <mergeCell ref="AA207:AA209"/>
    <mergeCell ref="AB207:AB209"/>
    <mergeCell ref="AC207:AC209"/>
    <mergeCell ref="AD207:AD209"/>
    <mergeCell ref="AE207:AE209"/>
    <mergeCell ref="AF207:AF209"/>
    <mergeCell ref="AG207:AG209"/>
    <mergeCell ref="AH207:AH209"/>
    <mergeCell ref="J208:J209"/>
    <mergeCell ref="Q208:Q209"/>
    <mergeCell ref="B210:B212"/>
    <mergeCell ref="C210:C212"/>
    <mergeCell ref="D210:D212"/>
    <mergeCell ref="E210:E212"/>
    <mergeCell ref="F210:F212"/>
    <mergeCell ref="G210:G212"/>
    <mergeCell ref="H210:H212"/>
    <mergeCell ref="I210:I211"/>
    <mergeCell ref="K210:K212"/>
    <mergeCell ref="L210:L212"/>
    <mergeCell ref="M210:M211"/>
    <mergeCell ref="N210:N212"/>
    <mergeCell ref="O210:O211"/>
    <mergeCell ref="P210:P212"/>
    <mergeCell ref="R210:R212"/>
    <mergeCell ref="S210:S212"/>
    <mergeCell ref="T210:T211"/>
    <mergeCell ref="U210:W212"/>
    <mergeCell ref="X210:Z212"/>
    <mergeCell ref="AA210:AA212"/>
    <mergeCell ref="AB210:AB212"/>
    <mergeCell ref="AC210:AC212"/>
    <mergeCell ref="AD210:AD212"/>
    <mergeCell ref="AE210:AE212"/>
    <mergeCell ref="AF210:AF212"/>
    <mergeCell ref="AG210:AG212"/>
    <mergeCell ref="AH210:AH212"/>
    <mergeCell ref="J211:J212"/>
    <mergeCell ref="Q211:Q212"/>
    <mergeCell ref="B213:B215"/>
    <mergeCell ref="C213:C215"/>
    <mergeCell ref="D213:D215"/>
    <mergeCell ref="E213:E215"/>
    <mergeCell ref="F213:F215"/>
    <mergeCell ref="G213:G215"/>
    <mergeCell ref="H213:H215"/>
    <mergeCell ref="I213:I214"/>
    <mergeCell ref="K213:K215"/>
    <mergeCell ref="L213:L215"/>
    <mergeCell ref="M213:M214"/>
    <mergeCell ref="N213:N215"/>
    <mergeCell ref="O213:O214"/>
    <mergeCell ref="P213:P215"/>
    <mergeCell ref="R213:R215"/>
    <mergeCell ref="S213:S215"/>
    <mergeCell ref="T213:T214"/>
    <mergeCell ref="U213:W215"/>
    <mergeCell ref="X213:Z215"/>
    <mergeCell ref="AA213:AA215"/>
    <mergeCell ref="AB213:AB215"/>
    <mergeCell ref="AC213:AC215"/>
    <mergeCell ref="AD213:AD215"/>
    <mergeCell ref="AE213:AE215"/>
    <mergeCell ref="AF213:AF215"/>
    <mergeCell ref="AG213:AG215"/>
    <mergeCell ref="AH213:AH215"/>
    <mergeCell ref="J214:J215"/>
    <mergeCell ref="Q214:Q215"/>
    <mergeCell ref="B216:B218"/>
    <mergeCell ref="C216:C218"/>
    <mergeCell ref="D216:D218"/>
    <mergeCell ref="E216:E218"/>
    <mergeCell ref="F216:F218"/>
    <mergeCell ref="G216:G218"/>
    <mergeCell ref="H216:H218"/>
    <mergeCell ref="I216:I217"/>
    <mergeCell ref="K216:K218"/>
    <mergeCell ref="L216:L218"/>
    <mergeCell ref="M216:M217"/>
    <mergeCell ref="N216:N218"/>
    <mergeCell ref="O216:O217"/>
    <mergeCell ref="P216:P218"/>
    <mergeCell ref="R216:R218"/>
    <mergeCell ref="S216:S218"/>
    <mergeCell ref="T216:T217"/>
    <mergeCell ref="U216:W218"/>
    <mergeCell ref="X216:Z218"/>
    <mergeCell ref="AA216:AA218"/>
    <mergeCell ref="AB216:AB218"/>
    <mergeCell ref="AC216:AC218"/>
    <mergeCell ref="AD216:AD218"/>
    <mergeCell ref="AE216:AE218"/>
    <mergeCell ref="AF216:AF218"/>
    <mergeCell ref="AG216:AG218"/>
    <mergeCell ref="AH216:AH218"/>
    <mergeCell ref="J217:J218"/>
    <mergeCell ref="Q217:Q218"/>
    <mergeCell ref="B219:B221"/>
    <mergeCell ref="C219:C221"/>
    <mergeCell ref="D219:D221"/>
    <mergeCell ref="E219:E221"/>
    <mergeCell ref="F219:F221"/>
    <mergeCell ref="G219:G221"/>
    <mergeCell ref="H219:H221"/>
    <mergeCell ref="I219:I220"/>
    <mergeCell ref="K219:K221"/>
    <mergeCell ref="L219:L221"/>
    <mergeCell ref="M219:M220"/>
    <mergeCell ref="N219:N221"/>
    <mergeCell ref="O219:O220"/>
    <mergeCell ref="P219:P221"/>
    <mergeCell ref="R219:R221"/>
    <mergeCell ref="S219:S221"/>
    <mergeCell ref="T219:T220"/>
    <mergeCell ref="U219:W221"/>
    <mergeCell ref="X219:Z221"/>
    <mergeCell ref="AA219:AA221"/>
    <mergeCell ref="AB219:AB221"/>
    <mergeCell ref="AC219:AC221"/>
    <mergeCell ref="AD219:AD221"/>
    <mergeCell ref="AE219:AE221"/>
    <mergeCell ref="AF219:AF221"/>
    <mergeCell ref="AG219:AG221"/>
    <mergeCell ref="AH219:AH221"/>
    <mergeCell ref="J220:J221"/>
    <mergeCell ref="Q220:Q221"/>
    <mergeCell ref="B222:B224"/>
    <mergeCell ref="C222:C224"/>
    <mergeCell ref="D222:D224"/>
    <mergeCell ref="E222:E224"/>
    <mergeCell ref="F222:F224"/>
    <mergeCell ref="G222:G224"/>
    <mergeCell ref="H222:H224"/>
    <mergeCell ref="I222:I223"/>
    <mergeCell ref="K222:K224"/>
    <mergeCell ref="L222:L224"/>
    <mergeCell ref="M222:M223"/>
    <mergeCell ref="N222:N224"/>
    <mergeCell ref="O222:O223"/>
    <mergeCell ref="P222:P224"/>
    <mergeCell ref="R222:R224"/>
    <mergeCell ref="S222:S224"/>
    <mergeCell ref="T222:T223"/>
    <mergeCell ref="U222:W224"/>
    <mergeCell ref="X222:Z224"/>
    <mergeCell ref="AA222:AA224"/>
    <mergeCell ref="AB222:AB224"/>
    <mergeCell ref="AC222:AC224"/>
    <mergeCell ref="AD222:AD224"/>
    <mergeCell ref="AE222:AE224"/>
    <mergeCell ref="AF222:AF224"/>
    <mergeCell ref="AG222:AG224"/>
    <mergeCell ref="AH222:AH224"/>
    <mergeCell ref="J223:J224"/>
    <mergeCell ref="Q223:Q224"/>
    <mergeCell ref="B225:B227"/>
    <mergeCell ref="C225:C227"/>
    <mergeCell ref="D225:D227"/>
    <mergeCell ref="E225:E227"/>
    <mergeCell ref="F225:F227"/>
    <mergeCell ref="G225:G227"/>
    <mergeCell ref="H225:H227"/>
    <mergeCell ref="I225:I226"/>
    <mergeCell ref="K225:K227"/>
    <mergeCell ref="L225:L227"/>
    <mergeCell ref="M225:M226"/>
    <mergeCell ref="N225:N227"/>
    <mergeCell ref="O225:O226"/>
    <mergeCell ref="P225:P227"/>
    <mergeCell ref="R225:R227"/>
    <mergeCell ref="S225:S227"/>
    <mergeCell ref="T225:T226"/>
    <mergeCell ref="U225:W227"/>
    <mergeCell ref="X225:Z227"/>
    <mergeCell ref="AA225:AA227"/>
    <mergeCell ref="AB225:AB227"/>
    <mergeCell ref="AC225:AC227"/>
    <mergeCell ref="AD225:AD227"/>
    <mergeCell ref="AE225:AE227"/>
    <mergeCell ref="AF225:AF227"/>
    <mergeCell ref="AG225:AG227"/>
    <mergeCell ref="AH225:AH227"/>
    <mergeCell ref="J226:J227"/>
    <mergeCell ref="Q226:Q227"/>
    <mergeCell ref="B228:B230"/>
    <mergeCell ref="C228:C230"/>
    <mergeCell ref="D228:D230"/>
    <mergeCell ref="E228:E230"/>
    <mergeCell ref="F228:F230"/>
    <mergeCell ref="G228:G230"/>
    <mergeCell ref="H228:H230"/>
    <mergeCell ref="I228:I229"/>
    <mergeCell ref="K228:K230"/>
    <mergeCell ref="L228:L230"/>
    <mergeCell ref="M228:M229"/>
    <mergeCell ref="N228:N230"/>
    <mergeCell ref="O228:O229"/>
    <mergeCell ref="P228:P230"/>
    <mergeCell ref="R228:R230"/>
    <mergeCell ref="S228:S230"/>
    <mergeCell ref="T228:T229"/>
    <mergeCell ref="U228:W230"/>
    <mergeCell ref="X228:Z230"/>
    <mergeCell ref="AA228:AA230"/>
    <mergeCell ref="AB228:AB230"/>
    <mergeCell ref="AC228:AC230"/>
    <mergeCell ref="AD228:AD230"/>
    <mergeCell ref="AE228:AE230"/>
    <mergeCell ref="AF228:AF230"/>
    <mergeCell ref="AG228:AG230"/>
    <mergeCell ref="AH228:AH230"/>
    <mergeCell ref="J229:J230"/>
    <mergeCell ref="Q229:Q230"/>
    <mergeCell ref="B231:B233"/>
    <mergeCell ref="C231:C233"/>
    <mergeCell ref="D231:D233"/>
    <mergeCell ref="E231:E233"/>
    <mergeCell ref="F231:F233"/>
    <mergeCell ref="G231:G233"/>
    <mergeCell ref="H231:H233"/>
    <mergeCell ref="I231:I232"/>
    <mergeCell ref="K231:K233"/>
    <mergeCell ref="L231:L233"/>
    <mergeCell ref="M231:M232"/>
    <mergeCell ref="N231:N233"/>
    <mergeCell ref="O231:O232"/>
    <mergeCell ref="P231:P233"/>
    <mergeCell ref="R231:R233"/>
    <mergeCell ref="S231:S233"/>
    <mergeCell ref="T231:T232"/>
    <mergeCell ref="U231:W233"/>
    <mergeCell ref="X231:Z233"/>
    <mergeCell ref="AA231:AA233"/>
    <mergeCell ref="AB231:AB233"/>
    <mergeCell ref="AC231:AC233"/>
    <mergeCell ref="AD231:AD233"/>
    <mergeCell ref="AE231:AE233"/>
    <mergeCell ref="AF231:AF233"/>
    <mergeCell ref="AG231:AG233"/>
    <mergeCell ref="AH231:AH233"/>
    <mergeCell ref="J232:J233"/>
    <mergeCell ref="Q232:Q233"/>
    <mergeCell ref="B234:B236"/>
    <mergeCell ref="C234:C236"/>
    <mergeCell ref="D234:D236"/>
    <mergeCell ref="E234:E236"/>
    <mergeCell ref="F234:F236"/>
    <mergeCell ref="G234:G236"/>
    <mergeCell ref="H234:H236"/>
    <mergeCell ref="I234:I235"/>
    <mergeCell ref="K234:K236"/>
    <mergeCell ref="L234:L236"/>
    <mergeCell ref="M234:M235"/>
    <mergeCell ref="N234:N236"/>
    <mergeCell ref="O234:O235"/>
    <mergeCell ref="P234:P236"/>
    <mergeCell ref="R234:R236"/>
    <mergeCell ref="S234:S236"/>
    <mergeCell ref="T234:T235"/>
    <mergeCell ref="U234:W236"/>
    <mergeCell ref="X234:Z236"/>
    <mergeCell ref="AA234:AA236"/>
    <mergeCell ref="AB234:AB236"/>
    <mergeCell ref="AC234:AC236"/>
    <mergeCell ref="AD234:AD236"/>
    <mergeCell ref="AE234:AE236"/>
    <mergeCell ref="AF234:AF236"/>
    <mergeCell ref="AG234:AG236"/>
    <mergeCell ref="AH234:AH236"/>
    <mergeCell ref="J235:J236"/>
    <mergeCell ref="Q235:Q236"/>
    <mergeCell ref="B237:B239"/>
    <mergeCell ref="C237:C239"/>
    <mergeCell ref="D237:D239"/>
    <mergeCell ref="E237:E239"/>
    <mergeCell ref="F237:F239"/>
    <mergeCell ref="G237:G239"/>
    <mergeCell ref="H237:H239"/>
    <mergeCell ref="I237:I238"/>
    <mergeCell ref="K237:K239"/>
    <mergeCell ref="L237:L239"/>
    <mergeCell ref="M237:M238"/>
    <mergeCell ref="N237:N239"/>
    <mergeCell ref="O237:O238"/>
    <mergeCell ref="P237:P239"/>
    <mergeCell ref="R237:R239"/>
    <mergeCell ref="S237:S239"/>
    <mergeCell ref="T237:T238"/>
    <mergeCell ref="U237:W239"/>
    <mergeCell ref="X237:Z239"/>
    <mergeCell ref="AA237:AA239"/>
    <mergeCell ref="AB237:AB239"/>
    <mergeCell ref="AC237:AC239"/>
    <mergeCell ref="AD237:AD239"/>
    <mergeCell ref="AE237:AE239"/>
    <mergeCell ref="AF237:AF239"/>
    <mergeCell ref="AG237:AG239"/>
    <mergeCell ref="AH237:AH239"/>
    <mergeCell ref="J238:J239"/>
    <mergeCell ref="Q238:Q239"/>
    <mergeCell ref="B240:B242"/>
    <mergeCell ref="C240:C242"/>
    <mergeCell ref="D240:D242"/>
    <mergeCell ref="E240:E242"/>
    <mergeCell ref="F240:F242"/>
    <mergeCell ref="G240:G242"/>
    <mergeCell ref="H240:H242"/>
    <mergeCell ref="I240:I241"/>
    <mergeCell ref="K240:K242"/>
    <mergeCell ref="L240:L242"/>
    <mergeCell ref="M240:M241"/>
    <mergeCell ref="N240:N242"/>
    <mergeCell ref="O240:O241"/>
    <mergeCell ref="P240:P242"/>
    <mergeCell ref="R240:R242"/>
    <mergeCell ref="S240:S242"/>
    <mergeCell ref="T240:T241"/>
    <mergeCell ref="U240:W242"/>
    <mergeCell ref="X240:Z242"/>
    <mergeCell ref="AA240:AA242"/>
    <mergeCell ref="AB240:AB242"/>
    <mergeCell ref="AC240:AC242"/>
    <mergeCell ref="AD240:AD242"/>
    <mergeCell ref="AE240:AE242"/>
    <mergeCell ref="AF240:AF242"/>
    <mergeCell ref="AG240:AG242"/>
    <mergeCell ref="AH240:AH242"/>
    <mergeCell ref="J241:J242"/>
    <mergeCell ref="Q241:Q242"/>
    <mergeCell ref="B243:B245"/>
    <mergeCell ref="C243:C245"/>
    <mergeCell ref="D243:D245"/>
    <mergeCell ref="E243:E245"/>
    <mergeCell ref="F243:F245"/>
    <mergeCell ref="G243:G245"/>
    <mergeCell ref="H243:H245"/>
    <mergeCell ref="I243:I244"/>
    <mergeCell ref="K243:K245"/>
    <mergeCell ref="L243:L245"/>
    <mergeCell ref="M243:M244"/>
    <mergeCell ref="N243:N245"/>
    <mergeCell ref="O243:O244"/>
    <mergeCell ref="P243:P245"/>
    <mergeCell ref="R243:R245"/>
    <mergeCell ref="S243:S245"/>
    <mergeCell ref="T243:T244"/>
    <mergeCell ref="U243:W245"/>
    <mergeCell ref="X243:Z245"/>
    <mergeCell ref="AA243:AA245"/>
    <mergeCell ref="AB243:AB245"/>
    <mergeCell ref="AC243:AC245"/>
    <mergeCell ref="AD243:AD245"/>
    <mergeCell ref="AE243:AE245"/>
    <mergeCell ref="AF243:AF245"/>
    <mergeCell ref="AG243:AG245"/>
    <mergeCell ref="AH243:AH245"/>
    <mergeCell ref="J244:J245"/>
    <mergeCell ref="Q244:Q245"/>
    <mergeCell ref="B246:B248"/>
    <mergeCell ref="C246:C248"/>
    <mergeCell ref="D246:D248"/>
    <mergeCell ref="E246:E248"/>
    <mergeCell ref="F246:F248"/>
    <mergeCell ref="G246:G248"/>
    <mergeCell ref="H246:H248"/>
    <mergeCell ref="I246:I247"/>
    <mergeCell ref="K246:K248"/>
    <mergeCell ref="L246:L248"/>
    <mergeCell ref="M246:M247"/>
    <mergeCell ref="N246:N248"/>
    <mergeCell ref="O246:O247"/>
    <mergeCell ref="P246:P248"/>
    <mergeCell ref="R246:R248"/>
    <mergeCell ref="S246:S248"/>
    <mergeCell ref="T246:T247"/>
    <mergeCell ref="U246:W248"/>
    <mergeCell ref="X246:Z248"/>
    <mergeCell ref="AA246:AA248"/>
    <mergeCell ref="AB246:AB248"/>
    <mergeCell ref="AC246:AC248"/>
    <mergeCell ref="AD246:AD248"/>
    <mergeCell ref="AE246:AE248"/>
    <mergeCell ref="AF246:AF248"/>
    <mergeCell ref="AG246:AG248"/>
    <mergeCell ref="AH246:AH248"/>
    <mergeCell ref="J247:J248"/>
    <mergeCell ref="Q247:Q248"/>
    <mergeCell ref="B249:B251"/>
    <mergeCell ref="C249:C251"/>
    <mergeCell ref="D249:D251"/>
    <mergeCell ref="E249:E251"/>
    <mergeCell ref="F249:F251"/>
    <mergeCell ref="G249:G251"/>
    <mergeCell ref="H249:H251"/>
    <mergeCell ref="I249:I250"/>
    <mergeCell ref="K249:K251"/>
    <mergeCell ref="L249:L251"/>
    <mergeCell ref="M249:M250"/>
    <mergeCell ref="N249:N251"/>
    <mergeCell ref="O249:O250"/>
    <mergeCell ref="P249:P251"/>
    <mergeCell ref="R249:R251"/>
    <mergeCell ref="S249:S251"/>
    <mergeCell ref="T249:T250"/>
    <mergeCell ref="U249:W251"/>
    <mergeCell ref="X249:Z251"/>
    <mergeCell ref="AA249:AA251"/>
    <mergeCell ref="AB249:AB251"/>
    <mergeCell ref="AC249:AC251"/>
    <mergeCell ref="AD249:AD251"/>
    <mergeCell ref="AE249:AE251"/>
    <mergeCell ref="AF249:AF251"/>
    <mergeCell ref="AG249:AG251"/>
    <mergeCell ref="AH249:AH251"/>
    <mergeCell ref="J250:J251"/>
    <mergeCell ref="Q250:Q251"/>
    <mergeCell ref="B252:B254"/>
    <mergeCell ref="C252:C254"/>
    <mergeCell ref="D252:D254"/>
    <mergeCell ref="E252:E254"/>
    <mergeCell ref="F252:F254"/>
    <mergeCell ref="G252:G254"/>
    <mergeCell ref="H252:H254"/>
    <mergeCell ref="I252:I253"/>
    <mergeCell ref="K252:K254"/>
    <mergeCell ref="L252:L254"/>
    <mergeCell ref="M252:M253"/>
    <mergeCell ref="N252:N254"/>
    <mergeCell ref="O252:O253"/>
    <mergeCell ref="P252:P254"/>
    <mergeCell ref="R252:R254"/>
    <mergeCell ref="S252:S254"/>
    <mergeCell ref="T252:T253"/>
    <mergeCell ref="U252:W254"/>
    <mergeCell ref="X252:Z254"/>
    <mergeCell ref="AA252:AA254"/>
    <mergeCell ref="AB252:AB254"/>
    <mergeCell ref="AC252:AC254"/>
    <mergeCell ref="AD252:AD254"/>
    <mergeCell ref="AE252:AE254"/>
    <mergeCell ref="AF252:AF254"/>
    <mergeCell ref="AG252:AG254"/>
    <mergeCell ref="AH252:AH254"/>
    <mergeCell ref="J253:J254"/>
    <mergeCell ref="Q253:Q254"/>
    <mergeCell ref="B255:B257"/>
    <mergeCell ref="C255:C257"/>
    <mergeCell ref="D255:D257"/>
    <mergeCell ref="E255:E257"/>
    <mergeCell ref="F255:F257"/>
    <mergeCell ref="G255:G257"/>
    <mergeCell ref="H255:H257"/>
    <mergeCell ref="I255:I256"/>
    <mergeCell ref="K255:K257"/>
    <mergeCell ref="L255:L257"/>
    <mergeCell ref="M255:M256"/>
    <mergeCell ref="N255:N257"/>
    <mergeCell ref="O255:O256"/>
    <mergeCell ref="P255:P257"/>
    <mergeCell ref="R255:R257"/>
    <mergeCell ref="S255:S257"/>
    <mergeCell ref="T255:T256"/>
    <mergeCell ref="U255:W257"/>
    <mergeCell ref="X255:Z257"/>
    <mergeCell ref="AA255:AA257"/>
    <mergeCell ref="AB255:AB257"/>
    <mergeCell ref="AC255:AC257"/>
    <mergeCell ref="AD255:AD257"/>
    <mergeCell ref="AE255:AE257"/>
    <mergeCell ref="AF255:AF257"/>
    <mergeCell ref="AG255:AG257"/>
    <mergeCell ref="AH255:AH257"/>
    <mergeCell ref="J256:J257"/>
    <mergeCell ref="Q256:Q257"/>
    <mergeCell ref="B258:B260"/>
    <mergeCell ref="C258:C260"/>
    <mergeCell ref="D258:D260"/>
    <mergeCell ref="E258:E260"/>
    <mergeCell ref="F258:F260"/>
    <mergeCell ref="G258:G260"/>
    <mergeCell ref="H258:H260"/>
    <mergeCell ref="I258:I259"/>
    <mergeCell ref="K258:K260"/>
    <mergeCell ref="L258:L260"/>
    <mergeCell ref="M258:M259"/>
    <mergeCell ref="N258:N260"/>
    <mergeCell ref="O258:O259"/>
    <mergeCell ref="P258:P260"/>
    <mergeCell ref="R258:R260"/>
    <mergeCell ref="S258:S260"/>
    <mergeCell ref="T258:T259"/>
    <mergeCell ref="U258:W260"/>
    <mergeCell ref="X258:Z260"/>
    <mergeCell ref="AA258:AA260"/>
    <mergeCell ref="AB258:AB260"/>
    <mergeCell ref="AC258:AC260"/>
    <mergeCell ref="AD258:AD260"/>
    <mergeCell ref="AE258:AE260"/>
    <mergeCell ref="AF258:AF260"/>
    <mergeCell ref="AG258:AG260"/>
    <mergeCell ref="AH258:AH260"/>
    <mergeCell ref="J259:J260"/>
    <mergeCell ref="Q259:Q260"/>
    <mergeCell ref="B261:B263"/>
    <mergeCell ref="C261:C263"/>
    <mergeCell ref="D261:D263"/>
    <mergeCell ref="E261:E263"/>
    <mergeCell ref="F261:F263"/>
    <mergeCell ref="G261:G263"/>
    <mergeCell ref="H261:H263"/>
    <mergeCell ref="I261:I262"/>
    <mergeCell ref="K261:K263"/>
    <mergeCell ref="L261:L263"/>
    <mergeCell ref="M261:M262"/>
    <mergeCell ref="N261:N263"/>
    <mergeCell ref="O261:O262"/>
    <mergeCell ref="P261:P263"/>
    <mergeCell ref="R261:R263"/>
    <mergeCell ref="S261:S263"/>
    <mergeCell ref="T261:T262"/>
    <mergeCell ref="U261:W263"/>
    <mergeCell ref="X261:Z263"/>
    <mergeCell ref="AA261:AA263"/>
    <mergeCell ref="AB261:AB263"/>
    <mergeCell ref="AC261:AC263"/>
    <mergeCell ref="AD261:AD263"/>
    <mergeCell ref="AE261:AE263"/>
    <mergeCell ref="AF261:AF263"/>
    <mergeCell ref="AG261:AG263"/>
    <mergeCell ref="AH261:AH263"/>
    <mergeCell ref="J262:J263"/>
    <mergeCell ref="Q262:Q263"/>
    <mergeCell ref="B264:B266"/>
    <mergeCell ref="C264:C266"/>
    <mergeCell ref="D264:D266"/>
    <mergeCell ref="E264:E266"/>
    <mergeCell ref="F264:F266"/>
    <mergeCell ref="G264:G266"/>
    <mergeCell ref="H264:H266"/>
    <mergeCell ref="I264:I265"/>
    <mergeCell ref="K264:K266"/>
    <mergeCell ref="L264:L266"/>
    <mergeCell ref="M264:M265"/>
    <mergeCell ref="N264:N266"/>
    <mergeCell ref="O264:O265"/>
    <mergeCell ref="P264:P266"/>
    <mergeCell ref="R264:R266"/>
    <mergeCell ref="S264:S266"/>
    <mergeCell ref="T264:T265"/>
    <mergeCell ref="U264:W266"/>
    <mergeCell ref="X264:Z266"/>
    <mergeCell ref="AA264:AA266"/>
    <mergeCell ref="AB264:AB266"/>
    <mergeCell ref="AC264:AC266"/>
    <mergeCell ref="AD264:AD266"/>
    <mergeCell ref="AE264:AE266"/>
    <mergeCell ref="AF264:AF266"/>
    <mergeCell ref="AG264:AG266"/>
    <mergeCell ref="AH264:AH266"/>
    <mergeCell ref="J265:J266"/>
    <mergeCell ref="Q265:Q266"/>
    <mergeCell ref="B267:B269"/>
    <mergeCell ref="C267:C269"/>
    <mergeCell ref="D267:D269"/>
    <mergeCell ref="E267:E269"/>
    <mergeCell ref="F267:F269"/>
    <mergeCell ref="G267:G269"/>
    <mergeCell ref="H267:H269"/>
    <mergeCell ref="I267:I268"/>
    <mergeCell ref="K267:K269"/>
    <mergeCell ref="L267:L269"/>
    <mergeCell ref="M267:M268"/>
    <mergeCell ref="N267:N269"/>
    <mergeCell ref="O267:O268"/>
    <mergeCell ref="P267:P269"/>
    <mergeCell ref="R267:R269"/>
    <mergeCell ref="S267:S269"/>
    <mergeCell ref="T267:T268"/>
    <mergeCell ref="U267:W269"/>
    <mergeCell ref="X267:Z269"/>
    <mergeCell ref="AA267:AA269"/>
    <mergeCell ref="AB267:AB269"/>
    <mergeCell ref="AC267:AC269"/>
    <mergeCell ref="AD267:AD269"/>
    <mergeCell ref="AE267:AE269"/>
    <mergeCell ref="AF267:AF269"/>
    <mergeCell ref="AG267:AG269"/>
    <mergeCell ref="AH267:AH269"/>
    <mergeCell ref="J268:J269"/>
    <mergeCell ref="Q268:Q269"/>
    <mergeCell ref="B270:B272"/>
    <mergeCell ref="C270:C272"/>
    <mergeCell ref="D270:D272"/>
    <mergeCell ref="E270:E272"/>
    <mergeCell ref="F270:F272"/>
    <mergeCell ref="G270:G272"/>
    <mergeCell ref="H270:H272"/>
    <mergeCell ref="I270:I271"/>
    <mergeCell ref="K270:K272"/>
    <mergeCell ref="L270:L272"/>
    <mergeCell ref="M270:M271"/>
    <mergeCell ref="N270:N272"/>
    <mergeCell ref="O270:O271"/>
    <mergeCell ref="P270:P272"/>
    <mergeCell ref="R270:R272"/>
    <mergeCell ref="S270:S272"/>
    <mergeCell ref="T270:T271"/>
    <mergeCell ref="U270:W272"/>
    <mergeCell ref="X270:Z272"/>
    <mergeCell ref="AA270:AA272"/>
    <mergeCell ref="AB270:AB272"/>
    <mergeCell ref="AC270:AC272"/>
    <mergeCell ref="AD270:AD272"/>
    <mergeCell ref="AE270:AE272"/>
    <mergeCell ref="AF270:AF272"/>
    <mergeCell ref="AG270:AG272"/>
    <mergeCell ref="AH270:AH272"/>
    <mergeCell ref="J271:J272"/>
    <mergeCell ref="Q271:Q272"/>
    <mergeCell ref="B273:B275"/>
    <mergeCell ref="C273:C275"/>
    <mergeCell ref="D273:D275"/>
    <mergeCell ref="E273:E275"/>
    <mergeCell ref="F273:F275"/>
    <mergeCell ref="G273:G275"/>
    <mergeCell ref="H273:H275"/>
    <mergeCell ref="I273:I274"/>
    <mergeCell ref="K273:K275"/>
    <mergeCell ref="L273:L275"/>
    <mergeCell ref="M273:M274"/>
    <mergeCell ref="N273:N275"/>
    <mergeCell ref="O273:O274"/>
    <mergeCell ref="P273:P275"/>
    <mergeCell ref="R273:R275"/>
    <mergeCell ref="S273:S275"/>
    <mergeCell ref="T273:T274"/>
    <mergeCell ref="U273:W275"/>
    <mergeCell ref="X273:Z275"/>
    <mergeCell ref="AA273:AA275"/>
    <mergeCell ref="AB273:AB275"/>
    <mergeCell ref="AC273:AC275"/>
    <mergeCell ref="AD273:AD275"/>
    <mergeCell ref="AE273:AE275"/>
    <mergeCell ref="AF273:AF275"/>
    <mergeCell ref="AG273:AG275"/>
    <mergeCell ref="AH273:AH275"/>
    <mergeCell ref="J274:J275"/>
    <mergeCell ref="Q274:Q275"/>
    <mergeCell ref="B276:B278"/>
    <mergeCell ref="C276:C278"/>
    <mergeCell ref="D276:D278"/>
    <mergeCell ref="E276:E278"/>
    <mergeCell ref="F276:F278"/>
    <mergeCell ref="G276:G278"/>
    <mergeCell ref="H276:H278"/>
    <mergeCell ref="I276:I277"/>
    <mergeCell ref="K276:K278"/>
    <mergeCell ref="L276:L278"/>
    <mergeCell ref="M276:M277"/>
    <mergeCell ref="N276:N278"/>
    <mergeCell ref="O276:O277"/>
    <mergeCell ref="P276:P278"/>
    <mergeCell ref="R276:R278"/>
    <mergeCell ref="S276:S278"/>
    <mergeCell ref="T276:T277"/>
    <mergeCell ref="U276:W278"/>
    <mergeCell ref="X276:Z278"/>
    <mergeCell ref="AA276:AA278"/>
    <mergeCell ref="AB276:AB278"/>
    <mergeCell ref="AC276:AC278"/>
    <mergeCell ref="AD276:AD278"/>
    <mergeCell ref="AE276:AE278"/>
    <mergeCell ref="AF276:AF278"/>
    <mergeCell ref="AG276:AG278"/>
    <mergeCell ref="AH276:AH278"/>
    <mergeCell ref="J277:J278"/>
    <mergeCell ref="Q277:Q278"/>
    <mergeCell ref="B279:B281"/>
    <mergeCell ref="C279:C281"/>
    <mergeCell ref="D279:D281"/>
    <mergeCell ref="E279:E281"/>
    <mergeCell ref="F279:F281"/>
    <mergeCell ref="G279:G281"/>
    <mergeCell ref="H279:H281"/>
    <mergeCell ref="I279:I280"/>
    <mergeCell ref="K279:K281"/>
    <mergeCell ref="L279:L281"/>
    <mergeCell ref="M279:M280"/>
    <mergeCell ref="N279:N281"/>
    <mergeCell ref="O279:O280"/>
    <mergeCell ref="P279:P281"/>
    <mergeCell ref="R279:R281"/>
    <mergeCell ref="S279:S281"/>
    <mergeCell ref="T279:T280"/>
    <mergeCell ref="U279:W281"/>
    <mergeCell ref="X279:Z281"/>
    <mergeCell ref="AA279:AA281"/>
    <mergeCell ref="AB279:AB281"/>
    <mergeCell ref="AC279:AC281"/>
    <mergeCell ref="AD279:AD281"/>
    <mergeCell ref="AE279:AE281"/>
    <mergeCell ref="AF279:AF281"/>
    <mergeCell ref="AG279:AG281"/>
    <mergeCell ref="AH279:AH281"/>
    <mergeCell ref="J280:J281"/>
    <mergeCell ref="Q280:Q281"/>
    <mergeCell ref="B282:B284"/>
    <mergeCell ref="C282:C284"/>
    <mergeCell ref="D282:D284"/>
    <mergeCell ref="E282:E284"/>
    <mergeCell ref="F282:F284"/>
    <mergeCell ref="G282:G284"/>
    <mergeCell ref="H282:H284"/>
    <mergeCell ref="I282:I283"/>
    <mergeCell ref="K282:K284"/>
    <mergeCell ref="L282:L284"/>
    <mergeCell ref="M282:M283"/>
    <mergeCell ref="N282:N284"/>
    <mergeCell ref="O282:O283"/>
    <mergeCell ref="P282:P284"/>
    <mergeCell ref="R282:R284"/>
    <mergeCell ref="S282:S284"/>
    <mergeCell ref="T282:T283"/>
    <mergeCell ref="U282:W284"/>
    <mergeCell ref="X282:Z284"/>
    <mergeCell ref="AA282:AA284"/>
    <mergeCell ref="AB282:AB284"/>
    <mergeCell ref="AC282:AC284"/>
    <mergeCell ref="AD282:AD284"/>
    <mergeCell ref="AE282:AE284"/>
    <mergeCell ref="AF282:AF284"/>
    <mergeCell ref="AG282:AG284"/>
    <mergeCell ref="AH282:AH284"/>
    <mergeCell ref="J283:J284"/>
    <mergeCell ref="Q283:Q284"/>
    <mergeCell ref="B285:B287"/>
    <mergeCell ref="C285:C287"/>
    <mergeCell ref="D285:D287"/>
    <mergeCell ref="E285:E287"/>
    <mergeCell ref="F285:F287"/>
    <mergeCell ref="G285:G287"/>
    <mergeCell ref="H285:H287"/>
    <mergeCell ref="I285:I286"/>
    <mergeCell ref="K285:K287"/>
    <mergeCell ref="L285:L287"/>
    <mergeCell ref="M285:M286"/>
    <mergeCell ref="N285:N287"/>
    <mergeCell ref="O285:O286"/>
    <mergeCell ref="P285:P287"/>
    <mergeCell ref="R285:R287"/>
    <mergeCell ref="S285:S287"/>
    <mergeCell ref="T285:T286"/>
    <mergeCell ref="U285:W287"/>
    <mergeCell ref="X285:Z287"/>
    <mergeCell ref="AA285:AA287"/>
    <mergeCell ref="AB285:AB287"/>
    <mergeCell ref="AC285:AC287"/>
    <mergeCell ref="AD285:AD287"/>
    <mergeCell ref="AE285:AE287"/>
    <mergeCell ref="AF285:AF287"/>
    <mergeCell ref="AG285:AG287"/>
    <mergeCell ref="AH285:AH287"/>
    <mergeCell ref="J286:J287"/>
    <mergeCell ref="Q286:Q287"/>
    <mergeCell ref="B288:B290"/>
    <mergeCell ref="C288:C290"/>
    <mergeCell ref="D288:D290"/>
    <mergeCell ref="E288:E290"/>
    <mergeCell ref="F288:F290"/>
    <mergeCell ref="G288:G290"/>
    <mergeCell ref="H288:H290"/>
    <mergeCell ref="I288:I289"/>
    <mergeCell ref="K288:K290"/>
    <mergeCell ref="L288:L290"/>
    <mergeCell ref="M288:M289"/>
    <mergeCell ref="N288:N290"/>
    <mergeCell ref="O288:O289"/>
    <mergeCell ref="P288:P290"/>
    <mergeCell ref="R288:R290"/>
    <mergeCell ref="S288:S290"/>
    <mergeCell ref="T288:T289"/>
    <mergeCell ref="U288:W290"/>
    <mergeCell ref="X288:Z290"/>
    <mergeCell ref="AA288:AA290"/>
    <mergeCell ref="AB288:AB290"/>
    <mergeCell ref="AC288:AC290"/>
    <mergeCell ref="AD288:AD290"/>
    <mergeCell ref="AE288:AE290"/>
    <mergeCell ref="AF288:AF290"/>
    <mergeCell ref="AG288:AG290"/>
    <mergeCell ref="AH288:AH290"/>
    <mergeCell ref="J289:J290"/>
    <mergeCell ref="Q289:Q290"/>
    <mergeCell ref="B291:B293"/>
    <mergeCell ref="C291:C293"/>
    <mergeCell ref="D291:D293"/>
    <mergeCell ref="E291:E293"/>
    <mergeCell ref="F291:F293"/>
    <mergeCell ref="G291:G293"/>
    <mergeCell ref="H291:H293"/>
    <mergeCell ref="I291:I292"/>
    <mergeCell ref="K291:K293"/>
    <mergeCell ref="L291:L293"/>
    <mergeCell ref="M291:M292"/>
    <mergeCell ref="N291:N293"/>
    <mergeCell ref="O291:O292"/>
    <mergeCell ref="P291:P293"/>
    <mergeCell ref="R291:R293"/>
    <mergeCell ref="S291:S293"/>
    <mergeCell ref="T291:T292"/>
    <mergeCell ref="U291:W293"/>
    <mergeCell ref="X291:Z293"/>
    <mergeCell ref="AA291:AA293"/>
    <mergeCell ref="AB291:AB293"/>
    <mergeCell ref="AC291:AC293"/>
    <mergeCell ref="AD291:AD293"/>
    <mergeCell ref="AE291:AE293"/>
    <mergeCell ref="AF291:AF293"/>
    <mergeCell ref="AG291:AG293"/>
    <mergeCell ref="AH291:AH293"/>
    <mergeCell ref="J292:J293"/>
    <mergeCell ref="Q292:Q293"/>
    <mergeCell ref="B294:B296"/>
    <mergeCell ref="C294:C296"/>
    <mergeCell ref="D294:D296"/>
    <mergeCell ref="E294:E296"/>
    <mergeCell ref="F294:F296"/>
    <mergeCell ref="G294:G296"/>
    <mergeCell ref="H294:H296"/>
    <mergeCell ref="I294:I295"/>
    <mergeCell ref="K294:K296"/>
    <mergeCell ref="L294:L296"/>
    <mergeCell ref="M294:M295"/>
    <mergeCell ref="N294:N296"/>
    <mergeCell ref="O294:O295"/>
    <mergeCell ref="P294:P296"/>
    <mergeCell ref="R294:R296"/>
    <mergeCell ref="S294:S296"/>
    <mergeCell ref="T294:T295"/>
    <mergeCell ref="U294:W296"/>
    <mergeCell ref="X294:Z296"/>
    <mergeCell ref="AA294:AA296"/>
    <mergeCell ref="AB294:AB296"/>
    <mergeCell ref="AC294:AC296"/>
    <mergeCell ref="AD294:AD296"/>
    <mergeCell ref="AE294:AE296"/>
    <mergeCell ref="AF294:AF296"/>
    <mergeCell ref="AG294:AG296"/>
    <mergeCell ref="AH294:AH296"/>
    <mergeCell ref="J295:J296"/>
    <mergeCell ref="Q295:Q296"/>
    <mergeCell ref="B297:B299"/>
    <mergeCell ref="C297:C299"/>
    <mergeCell ref="D297:D299"/>
    <mergeCell ref="E297:E299"/>
    <mergeCell ref="F297:F299"/>
    <mergeCell ref="G297:G299"/>
    <mergeCell ref="H297:H299"/>
    <mergeCell ref="I297:I298"/>
    <mergeCell ref="K297:K299"/>
    <mergeCell ref="L297:L299"/>
    <mergeCell ref="M297:M298"/>
    <mergeCell ref="N297:N299"/>
    <mergeCell ref="O297:O298"/>
    <mergeCell ref="P297:P299"/>
    <mergeCell ref="R297:R299"/>
    <mergeCell ref="S297:S299"/>
    <mergeCell ref="T297:T298"/>
    <mergeCell ref="U297:W299"/>
    <mergeCell ref="X297:Z299"/>
    <mergeCell ref="AA297:AA299"/>
    <mergeCell ref="AB297:AB299"/>
    <mergeCell ref="AC297:AC299"/>
    <mergeCell ref="AD297:AD299"/>
    <mergeCell ref="AE297:AE299"/>
    <mergeCell ref="AF297:AF299"/>
    <mergeCell ref="AG297:AG299"/>
    <mergeCell ref="AH297:AH299"/>
    <mergeCell ref="J298:J299"/>
    <mergeCell ref="Q298:Q299"/>
    <mergeCell ref="B300:B302"/>
    <mergeCell ref="C300:C302"/>
    <mergeCell ref="D300:D302"/>
    <mergeCell ref="E300:E302"/>
    <mergeCell ref="F300:F302"/>
    <mergeCell ref="G300:G302"/>
    <mergeCell ref="H300:H302"/>
    <mergeCell ref="I300:I301"/>
    <mergeCell ref="K300:K302"/>
    <mergeCell ref="L300:L302"/>
    <mergeCell ref="M300:M301"/>
    <mergeCell ref="N300:N302"/>
    <mergeCell ref="O300:O301"/>
    <mergeCell ref="P300:P302"/>
    <mergeCell ref="R300:R302"/>
    <mergeCell ref="S300:S302"/>
    <mergeCell ref="T300:T301"/>
    <mergeCell ref="U300:W302"/>
    <mergeCell ref="X300:Z302"/>
    <mergeCell ref="AA300:AA302"/>
    <mergeCell ref="AB300:AB302"/>
    <mergeCell ref="AC300:AC302"/>
    <mergeCell ref="AD300:AD302"/>
    <mergeCell ref="AE300:AE302"/>
    <mergeCell ref="AF300:AF302"/>
    <mergeCell ref="AG300:AG302"/>
    <mergeCell ref="AH300:AH302"/>
    <mergeCell ref="J301:J302"/>
    <mergeCell ref="Q301:Q302"/>
    <mergeCell ref="B303:B305"/>
    <mergeCell ref="C303:C305"/>
    <mergeCell ref="D303:D305"/>
    <mergeCell ref="E303:E305"/>
    <mergeCell ref="F303:F305"/>
    <mergeCell ref="G303:G305"/>
    <mergeCell ref="H303:H305"/>
    <mergeCell ref="I303:I304"/>
    <mergeCell ref="K303:K305"/>
    <mergeCell ref="L303:L305"/>
    <mergeCell ref="M303:M304"/>
    <mergeCell ref="N303:N305"/>
    <mergeCell ref="O303:O304"/>
    <mergeCell ref="P303:P305"/>
    <mergeCell ref="R303:R305"/>
    <mergeCell ref="S303:S305"/>
    <mergeCell ref="T303:T304"/>
    <mergeCell ref="U303:W305"/>
    <mergeCell ref="X303:Z305"/>
    <mergeCell ref="AA303:AA305"/>
    <mergeCell ref="AB303:AB305"/>
    <mergeCell ref="AC303:AC305"/>
    <mergeCell ref="AD303:AD305"/>
    <mergeCell ref="AE303:AE305"/>
    <mergeCell ref="AF303:AF305"/>
    <mergeCell ref="AG303:AG305"/>
    <mergeCell ref="AH303:AH305"/>
    <mergeCell ref="J304:J305"/>
    <mergeCell ref="Q304:Q305"/>
  </mergeCells>
  <dataValidations count="1">
    <dataValidation allowBlank="true" operator="between" showDropDown="false" showErrorMessage="false" showInputMessage="false" sqref="AN16:AN18" type="list">
      <formula1>$B$6:$B$305</formula1>
      <formula2>0</formula2>
    </dataValidation>
  </dataValidations>
  <printOptions headings="false" gridLines="false" gridLinesSet="true" horizontalCentered="false" verticalCentered="false"/>
  <pageMargins left="0.7" right="0.7" top="0.7875" bottom="0.7875" header="0.511805555555555" footer="0.511805555555555"/>
  <pageSetup paperSize="77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MJ30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5" topLeftCell="A6" activePane="bottomLeft" state="frozen"/>
      <selection pane="topLeft" activeCell="A1" activeCellId="0" sqref="A1"/>
      <selection pane="bottomLeft" activeCell="A1" activeCellId="0" sqref="A1"/>
    </sheetView>
  </sheetViews>
  <sheetFormatPr defaultRowHeight="14.25" zeroHeight="false" outlineLevelRow="0" outlineLevelCol="0"/>
  <cols>
    <col collapsed="false" customWidth="true" hidden="false" outlineLevel="0" max="1" min="1" style="1" width="3.99"/>
    <col collapsed="false" customWidth="true" hidden="false" outlineLevel="0" max="2" min="2" style="1" width="6.91"/>
    <col collapsed="false" customWidth="true" hidden="false" outlineLevel="0" max="3" min="3" style="1" width="13.07"/>
    <col collapsed="false" customWidth="true" hidden="false" outlineLevel="0" max="4" min="4" style="1" width="24.52"/>
    <col collapsed="false" customWidth="true" hidden="false" outlineLevel="0" max="6" min="5" style="1" width="13.07"/>
    <col collapsed="false" customWidth="true" hidden="false" outlineLevel="0" max="7" min="7" style="1" width="17.93"/>
    <col collapsed="false" customWidth="true" hidden="false" outlineLevel="0" max="9" min="8" style="1" width="15.55"/>
    <col collapsed="false" customWidth="true" hidden="false" outlineLevel="0" max="10" min="10" style="1" width="18.47"/>
    <col collapsed="false" customWidth="true" hidden="false" outlineLevel="0" max="11" min="11" style="1" width="17.28"/>
    <col collapsed="false" customWidth="true" hidden="false" outlineLevel="0" max="12" min="12" style="1" width="20.63"/>
    <col collapsed="false" customWidth="true" hidden="false" outlineLevel="0" max="13" min="13" style="1" width="28.3"/>
    <col collapsed="false" customWidth="true" hidden="false" outlineLevel="0" max="14" min="14" style="1" width="12.85"/>
    <col collapsed="false" customWidth="true" hidden="false" outlineLevel="0" max="15" min="15" style="1" width="17.49"/>
    <col collapsed="false" customWidth="true" hidden="false" outlineLevel="0" max="16" min="16" style="1" width="18.14"/>
    <col collapsed="false" customWidth="true" hidden="false" outlineLevel="0" max="17" min="17" style="1" width="18.79"/>
    <col collapsed="false" customWidth="true" hidden="false" outlineLevel="0" max="18" min="18" style="1" width="17.93"/>
    <col collapsed="false" customWidth="true" hidden="false" outlineLevel="0" max="19" min="19" style="1" width="11.66"/>
    <col collapsed="false" customWidth="true" hidden="false" outlineLevel="0" max="20" min="20" style="1" width="16.95"/>
    <col collapsed="false" customWidth="true" hidden="false" outlineLevel="0" max="26" min="21" style="1" width="15.88"/>
    <col collapsed="false" customWidth="true" hidden="false" outlineLevel="0" max="27" min="27" style="1" width="20.3"/>
    <col collapsed="false" customWidth="true" hidden="false" outlineLevel="0" max="28" min="28" style="1" width="10.91"/>
    <col collapsed="false" customWidth="true" hidden="false" outlineLevel="0" max="30" min="29" style="1" width="12.31"/>
    <col collapsed="false" customWidth="true" hidden="false" outlineLevel="0" max="31" min="31" style="1" width="11.88"/>
    <col collapsed="false" customWidth="true" hidden="false" outlineLevel="0" max="32" min="32" style="1" width="13.5"/>
    <col collapsed="false" customWidth="true" hidden="false" outlineLevel="0" max="33" min="33" style="1" width="14.26"/>
    <col collapsed="false" customWidth="true" hidden="false" outlineLevel="0" max="34" min="34" style="1" width="14.47"/>
    <col collapsed="false" customWidth="true" hidden="false" outlineLevel="0" max="35" min="35" style="1" width="3.99"/>
    <col collapsed="false" customWidth="true" hidden="false" outlineLevel="0" max="36" min="36" style="1" width="28.51"/>
    <col collapsed="false" customWidth="true" hidden="false" outlineLevel="0" max="37" min="37" style="1" width="13.93"/>
    <col collapsed="false" customWidth="true" hidden="false" outlineLevel="0" max="39" min="38" style="1" width="13.29"/>
    <col collapsed="false" customWidth="true" hidden="false" outlineLevel="0" max="42" min="40" style="1" width="11.12"/>
    <col collapsed="false" customWidth="true" hidden="false" outlineLevel="0" max="43" min="43" style="1" width="13.07"/>
    <col collapsed="false" customWidth="true" hidden="false" outlineLevel="0" max="44" min="44" style="1" width="11.12"/>
    <col collapsed="false" customWidth="true" hidden="false" outlineLevel="0" max="45" min="45" style="1" width="11.66"/>
    <col collapsed="false" customWidth="true" hidden="false" outlineLevel="0" max="46" min="46" style="1" width="11.12"/>
    <col collapsed="false" customWidth="true" hidden="false" outlineLevel="0" max="49" min="47" style="1" width="13.5"/>
    <col collapsed="false" customWidth="true" hidden="false" outlineLevel="0" max="1025" min="50" style="1" width="11.12"/>
  </cols>
  <sheetData>
    <row r="1" customFormat="false" ht="13.5" hidden="false" customHeight="true" outlineLevel="0" collapsed="false">
      <c r="A1" s="0"/>
      <c r="B1" s="0"/>
      <c r="C1" s="0"/>
      <c r="D1" s="0"/>
      <c r="E1" s="0"/>
      <c r="F1" s="0"/>
      <c r="G1" s="0"/>
      <c r="H1" s="0"/>
      <c r="I1" s="0"/>
      <c r="J1" s="0"/>
      <c r="K1" s="0"/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  <c r="IX1" s="0"/>
      <c r="IY1" s="0"/>
      <c r="IZ1" s="0"/>
      <c r="JA1" s="0"/>
      <c r="JB1" s="0"/>
      <c r="JC1" s="0"/>
      <c r="JD1" s="0"/>
      <c r="JE1" s="0"/>
      <c r="JF1" s="0"/>
      <c r="JG1" s="0"/>
      <c r="JH1" s="0"/>
      <c r="JI1" s="0"/>
      <c r="JJ1" s="0"/>
      <c r="JK1" s="0"/>
      <c r="JL1" s="0"/>
      <c r="JM1" s="0"/>
      <c r="JN1" s="0"/>
      <c r="JO1" s="0"/>
      <c r="JP1" s="0"/>
      <c r="JQ1" s="0"/>
      <c r="JR1" s="0"/>
      <c r="JS1" s="0"/>
      <c r="JT1" s="0"/>
      <c r="JU1" s="0"/>
      <c r="JV1" s="0"/>
      <c r="JW1" s="0"/>
      <c r="JX1" s="0"/>
      <c r="JY1" s="0"/>
      <c r="JZ1" s="0"/>
      <c r="KA1" s="0"/>
      <c r="KB1" s="0"/>
      <c r="KC1" s="0"/>
      <c r="KD1" s="0"/>
      <c r="KE1" s="0"/>
      <c r="KF1" s="0"/>
      <c r="KG1" s="0"/>
      <c r="KH1" s="0"/>
      <c r="KI1" s="0"/>
      <c r="KJ1" s="0"/>
      <c r="KK1" s="0"/>
      <c r="KL1" s="0"/>
      <c r="KM1" s="0"/>
      <c r="KN1" s="0"/>
      <c r="KO1" s="0"/>
      <c r="KP1" s="0"/>
      <c r="KQ1" s="0"/>
      <c r="KR1" s="0"/>
      <c r="KS1" s="0"/>
      <c r="KT1" s="0"/>
      <c r="KU1" s="0"/>
      <c r="KV1" s="0"/>
      <c r="KW1" s="0"/>
      <c r="KX1" s="0"/>
      <c r="KY1" s="0"/>
      <c r="KZ1" s="0"/>
      <c r="LA1" s="0"/>
      <c r="LB1" s="0"/>
      <c r="LC1" s="0"/>
      <c r="LD1" s="0"/>
      <c r="LE1" s="0"/>
      <c r="LF1" s="0"/>
      <c r="LG1" s="0"/>
      <c r="LH1" s="0"/>
      <c r="LI1" s="0"/>
      <c r="LJ1" s="0"/>
      <c r="LK1" s="0"/>
      <c r="LL1" s="0"/>
      <c r="LM1" s="0"/>
      <c r="LN1" s="0"/>
      <c r="LO1" s="0"/>
      <c r="LP1" s="0"/>
      <c r="LQ1" s="0"/>
      <c r="LR1" s="0"/>
      <c r="LS1" s="0"/>
      <c r="LT1" s="0"/>
      <c r="LU1" s="0"/>
      <c r="LV1" s="0"/>
      <c r="LW1" s="0"/>
      <c r="LX1" s="0"/>
      <c r="LY1" s="0"/>
      <c r="LZ1" s="0"/>
      <c r="MA1" s="0"/>
      <c r="MB1" s="0"/>
      <c r="MC1" s="0"/>
      <c r="MD1" s="0"/>
      <c r="ME1" s="0"/>
      <c r="MF1" s="0"/>
      <c r="MG1" s="0"/>
      <c r="MH1" s="0"/>
      <c r="MI1" s="0"/>
      <c r="MJ1" s="0"/>
      <c r="MK1" s="0"/>
      <c r="ML1" s="0"/>
      <c r="MM1" s="0"/>
      <c r="MN1" s="0"/>
      <c r="MO1" s="0"/>
      <c r="MP1" s="0"/>
      <c r="MQ1" s="0"/>
      <c r="MR1" s="0"/>
      <c r="MS1" s="0"/>
      <c r="MT1" s="0"/>
      <c r="MU1" s="0"/>
      <c r="MV1" s="0"/>
      <c r="MW1" s="0"/>
      <c r="MX1" s="0"/>
      <c r="MY1" s="0"/>
      <c r="MZ1" s="0"/>
      <c r="NA1" s="0"/>
      <c r="NB1" s="0"/>
      <c r="NC1" s="0"/>
      <c r="ND1" s="0"/>
      <c r="NE1" s="0"/>
      <c r="NF1" s="0"/>
      <c r="NG1" s="0"/>
      <c r="NH1" s="0"/>
      <c r="NI1" s="0"/>
      <c r="NJ1" s="0"/>
      <c r="NK1" s="0"/>
      <c r="NL1" s="0"/>
      <c r="NM1" s="0"/>
      <c r="NN1" s="0"/>
      <c r="NO1" s="0"/>
      <c r="NP1" s="0"/>
      <c r="NQ1" s="0"/>
      <c r="NR1" s="0"/>
      <c r="NS1" s="0"/>
      <c r="NT1" s="0"/>
      <c r="NU1" s="0"/>
      <c r="NV1" s="0"/>
      <c r="NW1" s="0"/>
      <c r="NX1" s="0"/>
      <c r="NY1" s="0"/>
      <c r="NZ1" s="0"/>
      <c r="OA1" s="0"/>
      <c r="OB1" s="0"/>
      <c r="OC1" s="0"/>
      <c r="OD1" s="0"/>
      <c r="OE1" s="0"/>
      <c r="OF1" s="0"/>
      <c r="OG1" s="0"/>
      <c r="OH1" s="0"/>
      <c r="OI1" s="0"/>
      <c r="OJ1" s="0"/>
      <c r="OK1" s="0"/>
      <c r="OL1" s="0"/>
      <c r="OM1" s="0"/>
      <c r="ON1" s="0"/>
      <c r="OO1" s="0"/>
      <c r="OP1" s="0"/>
      <c r="OQ1" s="0"/>
      <c r="OR1" s="0"/>
      <c r="OS1" s="0"/>
      <c r="OT1" s="0"/>
      <c r="OU1" s="0"/>
      <c r="OV1" s="0"/>
      <c r="OW1" s="0"/>
      <c r="OX1" s="0"/>
      <c r="OY1" s="0"/>
      <c r="OZ1" s="0"/>
      <c r="PA1" s="0"/>
      <c r="PB1" s="0"/>
      <c r="PC1" s="0"/>
      <c r="PD1" s="0"/>
      <c r="PE1" s="0"/>
      <c r="PF1" s="0"/>
      <c r="PG1" s="0"/>
      <c r="PH1" s="0"/>
      <c r="PI1" s="0"/>
      <c r="PJ1" s="0"/>
      <c r="PK1" s="0"/>
      <c r="PL1" s="0"/>
      <c r="PM1" s="0"/>
      <c r="PN1" s="0"/>
      <c r="PO1" s="0"/>
      <c r="PP1" s="0"/>
      <c r="PQ1" s="0"/>
      <c r="PR1" s="0"/>
      <c r="PS1" s="0"/>
      <c r="PT1" s="0"/>
      <c r="PU1" s="0"/>
      <c r="PV1" s="0"/>
      <c r="PW1" s="0"/>
      <c r="PX1" s="0"/>
      <c r="PY1" s="0"/>
      <c r="PZ1" s="0"/>
      <c r="QA1" s="0"/>
      <c r="QB1" s="0"/>
      <c r="QC1" s="0"/>
      <c r="QD1" s="0"/>
      <c r="QE1" s="0"/>
      <c r="QF1" s="0"/>
      <c r="QG1" s="0"/>
      <c r="QH1" s="0"/>
      <c r="QI1" s="0"/>
      <c r="QJ1" s="0"/>
      <c r="QK1" s="0"/>
      <c r="QL1" s="0"/>
      <c r="QM1" s="0"/>
      <c r="QN1" s="0"/>
      <c r="QO1" s="0"/>
      <c r="QP1" s="0"/>
      <c r="QQ1" s="0"/>
      <c r="QR1" s="0"/>
      <c r="QS1" s="0"/>
      <c r="QT1" s="0"/>
      <c r="QU1" s="0"/>
      <c r="QV1" s="0"/>
      <c r="QW1" s="0"/>
      <c r="QX1" s="0"/>
      <c r="QY1" s="0"/>
      <c r="QZ1" s="0"/>
      <c r="RA1" s="0"/>
      <c r="RB1" s="0"/>
      <c r="RC1" s="0"/>
      <c r="RD1" s="0"/>
      <c r="RE1" s="0"/>
      <c r="RF1" s="0"/>
      <c r="RG1" s="0"/>
      <c r="RH1" s="0"/>
      <c r="RI1" s="0"/>
      <c r="RJ1" s="0"/>
      <c r="RK1" s="0"/>
      <c r="RL1" s="0"/>
      <c r="RM1" s="0"/>
      <c r="RN1" s="0"/>
      <c r="RO1" s="0"/>
      <c r="RP1" s="0"/>
      <c r="RQ1" s="0"/>
      <c r="RR1" s="0"/>
      <c r="RS1" s="0"/>
      <c r="RT1" s="0"/>
      <c r="RU1" s="0"/>
      <c r="RV1" s="0"/>
      <c r="RW1" s="0"/>
      <c r="RX1" s="0"/>
      <c r="RY1" s="0"/>
      <c r="RZ1" s="0"/>
      <c r="SA1" s="0"/>
      <c r="SB1" s="0"/>
      <c r="SC1" s="0"/>
      <c r="SD1" s="0"/>
      <c r="SE1" s="0"/>
      <c r="SF1" s="0"/>
      <c r="SG1" s="0"/>
      <c r="SH1" s="0"/>
      <c r="SI1" s="0"/>
      <c r="SJ1" s="0"/>
      <c r="SK1" s="0"/>
      <c r="SL1" s="0"/>
      <c r="SM1" s="0"/>
      <c r="SN1" s="0"/>
      <c r="SO1" s="0"/>
      <c r="SP1" s="0"/>
      <c r="SQ1" s="0"/>
      <c r="SR1" s="0"/>
      <c r="SS1" s="0"/>
      <c r="ST1" s="0"/>
      <c r="SU1" s="0"/>
      <c r="SV1" s="0"/>
      <c r="SW1" s="0"/>
      <c r="SX1" s="0"/>
      <c r="SY1" s="0"/>
      <c r="SZ1" s="0"/>
      <c r="TA1" s="0"/>
      <c r="TB1" s="0"/>
      <c r="TC1" s="0"/>
      <c r="TD1" s="0"/>
      <c r="TE1" s="0"/>
      <c r="TF1" s="0"/>
      <c r="TG1" s="0"/>
      <c r="TH1" s="0"/>
      <c r="TI1" s="0"/>
      <c r="TJ1" s="0"/>
      <c r="TK1" s="0"/>
      <c r="TL1" s="0"/>
      <c r="TM1" s="0"/>
      <c r="TN1" s="0"/>
      <c r="TO1" s="0"/>
      <c r="TP1" s="0"/>
      <c r="TQ1" s="0"/>
      <c r="TR1" s="0"/>
      <c r="TS1" s="0"/>
      <c r="TT1" s="0"/>
      <c r="TU1" s="0"/>
      <c r="TV1" s="0"/>
      <c r="TW1" s="0"/>
      <c r="TX1" s="0"/>
      <c r="TY1" s="0"/>
      <c r="TZ1" s="0"/>
      <c r="UA1" s="0"/>
      <c r="UB1" s="0"/>
      <c r="UC1" s="0"/>
      <c r="UD1" s="0"/>
      <c r="UE1" s="0"/>
      <c r="UF1" s="0"/>
      <c r="UG1" s="0"/>
      <c r="UH1" s="0"/>
      <c r="UI1" s="0"/>
      <c r="UJ1" s="0"/>
      <c r="UK1" s="0"/>
      <c r="UL1" s="0"/>
      <c r="UM1" s="0"/>
      <c r="UN1" s="0"/>
      <c r="UO1" s="0"/>
      <c r="UP1" s="0"/>
      <c r="UQ1" s="0"/>
      <c r="UR1" s="0"/>
      <c r="US1" s="0"/>
      <c r="UT1" s="0"/>
      <c r="UU1" s="0"/>
      <c r="UV1" s="0"/>
      <c r="UW1" s="0"/>
      <c r="UX1" s="0"/>
      <c r="UY1" s="0"/>
      <c r="UZ1" s="0"/>
      <c r="VA1" s="0"/>
      <c r="VB1" s="0"/>
      <c r="VC1" s="0"/>
      <c r="VD1" s="0"/>
      <c r="VE1" s="0"/>
      <c r="VF1" s="0"/>
      <c r="VG1" s="0"/>
      <c r="VH1" s="0"/>
      <c r="VI1" s="0"/>
      <c r="VJ1" s="0"/>
      <c r="VK1" s="0"/>
      <c r="VL1" s="0"/>
      <c r="VM1" s="0"/>
      <c r="VN1" s="0"/>
      <c r="VO1" s="0"/>
      <c r="VP1" s="0"/>
      <c r="VQ1" s="0"/>
      <c r="VR1" s="0"/>
      <c r="VS1" s="0"/>
      <c r="VT1" s="0"/>
      <c r="VU1" s="0"/>
      <c r="VV1" s="0"/>
      <c r="VW1" s="0"/>
      <c r="VX1" s="0"/>
      <c r="VY1" s="0"/>
      <c r="VZ1" s="0"/>
      <c r="WA1" s="0"/>
      <c r="WB1" s="0"/>
      <c r="WC1" s="0"/>
      <c r="WD1" s="0"/>
      <c r="WE1" s="0"/>
      <c r="WF1" s="0"/>
      <c r="WG1" s="0"/>
      <c r="WH1" s="0"/>
      <c r="WI1" s="0"/>
      <c r="WJ1" s="0"/>
      <c r="WK1" s="0"/>
      <c r="WL1" s="0"/>
      <c r="WM1" s="0"/>
      <c r="WN1" s="0"/>
      <c r="WO1" s="0"/>
      <c r="WP1" s="0"/>
      <c r="WQ1" s="0"/>
      <c r="WR1" s="0"/>
      <c r="WS1" s="0"/>
      <c r="WT1" s="0"/>
      <c r="WU1" s="0"/>
      <c r="WV1" s="0"/>
      <c r="WW1" s="0"/>
      <c r="WX1" s="0"/>
      <c r="WY1" s="0"/>
      <c r="WZ1" s="0"/>
      <c r="XA1" s="0"/>
      <c r="XB1" s="0"/>
      <c r="XC1" s="0"/>
      <c r="XD1" s="0"/>
      <c r="XE1" s="0"/>
      <c r="XF1" s="0"/>
      <c r="XG1" s="0"/>
      <c r="XH1" s="0"/>
      <c r="XI1" s="0"/>
      <c r="XJ1" s="0"/>
      <c r="XK1" s="0"/>
      <c r="XL1" s="0"/>
      <c r="XM1" s="0"/>
      <c r="XN1" s="0"/>
      <c r="XO1" s="0"/>
      <c r="XP1" s="0"/>
      <c r="XQ1" s="0"/>
      <c r="XR1" s="0"/>
      <c r="XS1" s="0"/>
      <c r="XT1" s="0"/>
      <c r="XU1" s="0"/>
      <c r="XV1" s="0"/>
      <c r="XW1" s="0"/>
      <c r="XX1" s="0"/>
      <c r="XY1" s="0"/>
      <c r="XZ1" s="0"/>
      <c r="YA1" s="0"/>
      <c r="YB1" s="0"/>
      <c r="YC1" s="0"/>
      <c r="YD1" s="0"/>
      <c r="YE1" s="0"/>
      <c r="YF1" s="0"/>
      <c r="YG1" s="0"/>
      <c r="YH1" s="0"/>
      <c r="YI1" s="0"/>
      <c r="YJ1" s="0"/>
      <c r="YK1" s="0"/>
      <c r="YL1" s="0"/>
      <c r="YM1" s="0"/>
      <c r="YN1" s="0"/>
      <c r="YO1" s="0"/>
      <c r="YP1" s="0"/>
      <c r="YQ1" s="0"/>
      <c r="YR1" s="0"/>
      <c r="YS1" s="0"/>
      <c r="YT1" s="0"/>
      <c r="YU1" s="0"/>
      <c r="YV1" s="0"/>
      <c r="YW1" s="0"/>
      <c r="YX1" s="0"/>
      <c r="YY1" s="0"/>
      <c r="YZ1" s="0"/>
      <c r="ZA1" s="0"/>
      <c r="ZB1" s="0"/>
      <c r="ZC1" s="0"/>
      <c r="ZD1" s="0"/>
      <c r="ZE1" s="0"/>
      <c r="ZF1" s="0"/>
      <c r="ZG1" s="0"/>
      <c r="ZH1" s="0"/>
      <c r="ZI1" s="0"/>
      <c r="ZJ1" s="0"/>
      <c r="ZK1" s="0"/>
      <c r="ZL1" s="0"/>
      <c r="ZM1" s="0"/>
      <c r="ZN1" s="0"/>
      <c r="ZO1" s="0"/>
      <c r="ZP1" s="0"/>
      <c r="ZQ1" s="0"/>
      <c r="ZR1" s="0"/>
      <c r="ZS1" s="0"/>
      <c r="ZT1" s="0"/>
      <c r="ZU1" s="0"/>
      <c r="ZV1" s="0"/>
      <c r="ZW1" s="0"/>
      <c r="ZX1" s="0"/>
      <c r="ZY1" s="0"/>
      <c r="ZZ1" s="0"/>
      <c r="AAA1" s="0"/>
      <c r="AAB1" s="0"/>
      <c r="AAC1" s="0"/>
      <c r="AAD1" s="0"/>
      <c r="AAE1" s="0"/>
      <c r="AAF1" s="0"/>
      <c r="AAG1" s="0"/>
      <c r="AAH1" s="0"/>
      <c r="AAI1" s="0"/>
      <c r="AAJ1" s="0"/>
      <c r="AAK1" s="0"/>
      <c r="AAL1" s="0"/>
      <c r="AAM1" s="0"/>
      <c r="AAN1" s="0"/>
      <c r="AAO1" s="0"/>
      <c r="AAP1" s="0"/>
      <c r="AAQ1" s="0"/>
      <c r="AAR1" s="0"/>
      <c r="AAS1" s="0"/>
      <c r="AAT1" s="0"/>
      <c r="AAU1" s="0"/>
      <c r="AAV1" s="0"/>
      <c r="AAW1" s="0"/>
      <c r="AAX1" s="0"/>
      <c r="AAY1" s="0"/>
      <c r="AAZ1" s="0"/>
      <c r="ABA1" s="0"/>
      <c r="ABB1" s="0"/>
      <c r="ABC1" s="0"/>
      <c r="ABD1" s="0"/>
      <c r="ABE1" s="0"/>
      <c r="ABF1" s="0"/>
      <c r="ABG1" s="0"/>
      <c r="ABH1" s="0"/>
      <c r="ABI1" s="0"/>
      <c r="ABJ1" s="0"/>
      <c r="ABK1" s="0"/>
      <c r="ABL1" s="0"/>
      <c r="ABM1" s="0"/>
      <c r="ABN1" s="0"/>
      <c r="ABO1" s="0"/>
      <c r="ABP1" s="0"/>
      <c r="ABQ1" s="0"/>
      <c r="ABR1" s="0"/>
      <c r="ABS1" s="0"/>
      <c r="ABT1" s="0"/>
      <c r="ABU1" s="0"/>
      <c r="ABV1" s="0"/>
      <c r="ABW1" s="0"/>
      <c r="ABX1" s="0"/>
      <c r="ABY1" s="0"/>
      <c r="ABZ1" s="0"/>
      <c r="ACA1" s="0"/>
      <c r="ACB1" s="0"/>
      <c r="ACC1" s="0"/>
      <c r="ACD1" s="0"/>
      <c r="ACE1" s="0"/>
      <c r="ACF1" s="0"/>
      <c r="ACG1" s="0"/>
      <c r="ACH1" s="0"/>
      <c r="ACI1" s="0"/>
      <c r="ACJ1" s="0"/>
      <c r="ACK1" s="0"/>
      <c r="ACL1" s="0"/>
      <c r="ACM1" s="0"/>
      <c r="ACN1" s="0"/>
      <c r="ACO1" s="0"/>
      <c r="ACP1" s="0"/>
      <c r="ACQ1" s="0"/>
      <c r="ACR1" s="0"/>
      <c r="ACS1" s="0"/>
      <c r="ACT1" s="0"/>
      <c r="ACU1" s="0"/>
      <c r="ACV1" s="0"/>
      <c r="ACW1" s="0"/>
      <c r="ACX1" s="0"/>
      <c r="ACY1" s="0"/>
      <c r="ACZ1" s="0"/>
      <c r="ADA1" s="0"/>
      <c r="ADB1" s="0"/>
      <c r="ADC1" s="0"/>
      <c r="ADD1" s="0"/>
      <c r="ADE1" s="0"/>
      <c r="ADF1" s="0"/>
      <c r="ADG1" s="0"/>
      <c r="ADH1" s="0"/>
      <c r="ADI1" s="0"/>
      <c r="ADJ1" s="0"/>
      <c r="ADK1" s="0"/>
      <c r="ADL1" s="0"/>
      <c r="ADM1" s="0"/>
      <c r="ADN1" s="0"/>
      <c r="ADO1" s="0"/>
      <c r="ADP1" s="0"/>
      <c r="ADQ1" s="0"/>
      <c r="ADR1" s="0"/>
      <c r="ADS1" s="0"/>
      <c r="ADT1" s="0"/>
      <c r="ADU1" s="0"/>
      <c r="ADV1" s="0"/>
      <c r="ADW1" s="0"/>
      <c r="ADX1" s="0"/>
      <c r="ADY1" s="0"/>
      <c r="ADZ1" s="0"/>
      <c r="AEA1" s="0"/>
      <c r="AEB1" s="0"/>
      <c r="AEC1" s="0"/>
      <c r="AED1" s="0"/>
      <c r="AEE1" s="0"/>
      <c r="AEF1" s="0"/>
      <c r="AEG1" s="0"/>
      <c r="AEH1" s="0"/>
      <c r="AEI1" s="0"/>
      <c r="AEJ1" s="0"/>
      <c r="AEK1" s="0"/>
      <c r="AEL1" s="0"/>
      <c r="AEM1" s="0"/>
      <c r="AEN1" s="0"/>
      <c r="AEO1" s="0"/>
      <c r="AEP1" s="0"/>
      <c r="AEQ1" s="0"/>
      <c r="AER1" s="0"/>
      <c r="AES1" s="0"/>
      <c r="AET1" s="0"/>
      <c r="AEU1" s="0"/>
      <c r="AEV1" s="0"/>
      <c r="AEW1" s="0"/>
      <c r="AEX1" s="0"/>
      <c r="AEY1" s="0"/>
      <c r="AEZ1" s="0"/>
      <c r="AFA1" s="0"/>
      <c r="AFB1" s="0"/>
      <c r="AFC1" s="0"/>
      <c r="AFD1" s="0"/>
      <c r="AFE1" s="0"/>
      <c r="AFF1" s="0"/>
      <c r="AFG1" s="0"/>
      <c r="AFH1" s="0"/>
      <c r="AFI1" s="0"/>
      <c r="AFJ1" s="0"/>
      <c r="AFK1" s="0"/>
      <c r="AFL1" s="0"/>
      <c r="AFM1" s="0"/>
      <c r="AFN1" s="0"/>
      <c r="AFO1" s="0"/>
      <c r="AFP1" s="0"/>
      <c r="AFQ1" s="0"/>
      <c r="AFR1" s="0"/>
      <c r="AFS1" s="0"/>
      <c r="AFT1" s="0"/>
      <c r="AFU1" s="0"/>
      <c r="AFV1" s="0"/>
      <c r="AFW1" s="0"/>
      <c r="AFX1" s="0"/>
      <c r="AFY1" s="0"/>
      <c r="AFZ1" s="0"/>
      <c r="AGA1" s="0"/>
      <c r="AGB1" s="0"/>
      <c r="AGC1" s="0"/>
      <c r="AGD1" s="0"/>
      <c r="AGE1" s="0"/>
      <c r="AGF1" s="0"/>
      <c r="AGG1" s="0"/>
      <c r="AGH1" s="0"/>
      <c r="AGI1" s="0"/>
      <c r="AGJ1" s="0"/>
      <c r="AGK1" s="0"/>
      <c r="AGL1" s="0"/>
      <c r="AGM1" s="0"/>
      <c r="AGN1" s="0"/>
      <c r="AGO1" s="0"/>
      <c r="AGP1" s="0"/>
      <c r="AGQ1" s="0"/>
      <c r="AGR1" s="0"/>
      <c r="AGS1" s="0"/>
      <c r="AGT1" s="0"/>
      <c r="AGU1" s="0"/>
      <c r="AGV1" s="0"/>
      <c r="AGW1" s="0"/>
      <c r="AGX1" s="0"/>
      <c r="AGY1" s="0"/>
      <c r="AGZ1" s="0"/>
      <c r="AHA1" s="0"/>
      <c r="AHB1" s="0"/>
      <c r="AHC1" s="0"/>
      <c r="AHD1" s="0"/>
      <c r="AHE1" s="0"/>
      <c r="AHF1" s="0"/>
      <c r="AHG1" s="0"/>
      <c r="AHH1" s="0"/>
      <c r="AHI1" s="0"/>
      <c r="AHJ1" s="0"/>
      <c r="AHK1" s="0"/>
      <c r="AHL1" s="0"/>
      <c r="AHM1" s="0"/>
      <c r="AHN1" s="0"/>
      <c r="AHO1" s="0"/>
      <c r="AHP1" s="0"/>
      <c r="AHQ1" s="0"/>
      <c r="AHR1" s="0"/>
      <c r="AHS1" s="0"/>
      <c r="AHT1" s="0"/>
      <c r="AHU1" s="0"/>
      <c r="AHV1" s="0"/>
      <c r="AHW1" s="0"/>
      <c r="AHX1" s="0"/>
      <c r="AHY1" s="0"/>
      <c r="AHZ1" s="0"/>
      <c r="AIA1" s="0"/>
      <c r="AIB1" s="0"/>
      <c r="AIC1" s="0"/>
      <c r="AID1" s="0"/>
      <c r="AIE1" s="0"/>
      <c r="AIF1" s="0"/>
      <c r="AIG1" s="0"/>
      <c r="AIH1" s="0"/>
      <c r="AII1" s="0"/>
      <c r="AIJ1" s="0"/>
      <c r="AIK1" s="0"/>
      <c r="AIL1" s="0"/>
      <c r="AIM1" s="0"/>
      <c r="AIN1" s="0"/>
      <c r="AIO1" s="0"/>
      <c r="AIP1" s="0"/>
      <c r="AIQ1" s="0"/>
      <c r="AIR1" s="0"/>
      <c r="AIS1" s="0"/>
      <c r="AIT1" s="0"/>
      <c r="AIU1" s="0"/>
      <c r="AIV1" s="0"/>
      <c r="AIW1" s="0"/>
      <c r="AIX1" s="0"/>
      <c r="AIY1" s="0"/>
      <c r="AIZ1" s="0"/>
      <c r="AJA1" s="0"/>
      <c r="AJB1" s="0"/>
      <c r="AJC1" s="0"/>
      <c r="AJD1" s="0"/>
      <c r="AJE1" s="0"/>
      <c r="AJF1" s="0"/>
      <c r="AJG1" s="0"/>
      <c r="AJH1" s="0"/>
      <c r="AJI1" s="0"/>
      <c r="AJJ1" s="0"/>
      <c r="AJK1" s="0"/>
      <c r="AJL1" s="0"/>
      <c r="AJM1" s="0"/>
      <c r="AJN1" s="0"/>
      <c r="AJO1" s="0"/>
      <c r="AJP1" s="0"/>
      <c r="AJQ1" s="0"/>
      <c r="AJR1" s="0"/>
      <c r="AJS1" s="0"/>
      <c r="AJT1" s="0"/>
      <c r="AJU1" s="0"/>
      <c r="AJV1" s="0"/>
      <c r="AJW1" s="0"/>
      <c r="AJX1" s="0"/>
      <c r="AJY1" s="0"/>
      <c r="AJZ1" s="0"/>
      <c r="AKA1" s="0"/>
      <c r="AKB1" s="0"/>
      <c r="AKC1" s="0"/>
      <c r="AKD1" s="0"/>
      <c r="AKE1" s="0"/>
      <c r="AKF1" s="0"/>
      <c r="AKG1" s="0"/>
      <c r="AKH1" s="0"/>
      <c r="AKI1" s="0"/>
      <c r="AKJ1" s="0"/>
      <c r="AKK1" s="0"/>
      <c r="AKL1" s="0"/>
      <c r="AKM1" s="0"/>
      <c r="AKN1" s="0"/>
      <c r="AKO1" s="0"/>
      <c r="AKP1" s="0"/>
      <c r="AKQ1" s="0"/>
      <c r="AKR1" s="0"/>
      <c r="AKS1" s="0"/>
      <c r="AKT1" s="0"/>
      <c r="AKU1" s="0"/>
      <c r="AKV1" s="0"/>
      <c r="AKW1" s="0"/>
      <c r="AKX1" s="0"/>
      <c r="AKY1" s="0"/>
      <c r="AKZ1" s="0"/>
      <c r="ALA1" s="0"/>
      <c r="ALB1" s="0"/>
      <c r="ALC1" s="0"/>
      <c r="ALD1" s="0"/>
      <c r="ALE1" s="0"/>
      <c r="ALF1" s="0"/>
      <c r="ALG1" s="0"/>
      <c r="ALH1" s="0"/>
      <c r="ALI1" s="0"/>
      <c r="ALJ1" s="0"/>
      <c r="ALK1" s="0"/>
      <c r="ALL1" s="0"/>
      <c r="ALM1" s="0"/>
      <c r="ALN1" s="0"/>
      <c r="ALO1" s="0"/>
      <c r="ALP1" s="0"/>
      <c r="ALQ1" s="0"/>
      <c r="ALR1" s="0"/>
      <c r="ALS1" s="0"/>
      <c r="ALT1" s="0"/>
      <c r="ALU1" s="0"/>
      <c r="ALV1" s="0"/>
      <c r="ALW1" s="0"/>
      <c r="ALX1" s="0"/>
      <c r="ALY1" s="0"/>
      <c r="ALZ1" s="0"/>
      <c r="AMA1" s="0"/>
      <c r="AMB1" s="0"/>
      <c r="AMC1" s="0"/>
      <c r="AMD1" s="0"/>
      <c r="AME1" s="0"/>
      <c r="AMF1" s="0"/>
      <c r="AMG1" s="0"/>
      <c r="AMH1" s="0"/>
      <c r="AMI1" s="0"/>
      <c r="AMJ1" s="0"/>
    </row>
    <row r="2" customFormat="false" ht="43.5" hidden="false" customHeight="true" outlineLevel="0" collapsed="false">
      <c r="A2" s="0"/>
      <c r="B2" s="2" t="s">
        <v>0</v>
      </c>
      <c r="C2" s="2"/>
      <c r="D2" s="2"/>
      <c r="E2" s="2"/>
      <c r="F2" s="2"/>
      <c r="G2" s="2"/>
      <c r="H2" s="2"/>
      <c r="I2" s="3"/>
      <c r="J2" s="4"/>
      <c r="K2" s="4"/>
      <c r="L2" s="4"/>
      <c r="M2" s="4"/>
      <c r="N2" s="4"/>
      <c r="O2" s="4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  <c r="IX2" s="0"/>
      <c r="IY2" s="0"/>
      <c r="IZ2" s="0"/>
      <c r="JA2" s="0"/>
      <c r="JB2" s="0"/>
      <c r="JC2" s="0"/>
      <c r="JD2" s="0"/>
      <c r="JE2" s="0"/>
      <c r="JF2" s="0"/>
      <c r="JG2" s="0"/>
      <c r="JH2" s="0"/>
      <c r="JI2" s="0"/>
      <c r="JJ2" s="0"/>
      <c r="JK2" s="0"/>
      <c r="JL2" s="0"/>
      <c r="JM2" s="0"/>
      <c r="JN2" s="0"/>
      <c r="JO2" s="0"/>
      <c r="JP2" s="0"/>
      <c r="JQ2" s="0"/>
      <c r="JR2" s="0"/>
      <c r="JS2" s="0"/>
      <c r="JT2" s="0"/>
      <c r="JU2" s="0"/>
      <c r="JV2" s="0"/>
      <c r="JW2" s="0"/>
      <c r="JX2" s="0"/>
      <c r="JY2" s="0"/>
      <c r="JZ2" s="0"/>
      <c r="KA2" s="0"/>
      <c r="KB2" s="0"/>
      <c r="KC2" s="0"/>
      <c r="KD2" s="0"/>
      <c r="KE2" s="0"/>
      <c r="KF2" s="0"/>
      <c r="KG2" s="0"/>
      <c r="KH2" s="0"/>
      <c r="KI2" s="0"/>
      <c r="KJ2" s="0"/>
      <c r="KK2" s="0"/>
      <c r="KL2" s="0"/>
      <c r="KM2" s="0"/>
      <c r="KN2" s="0"/>
      <c r="KO2" s="0"/>
      <c r="KP2" s="0"/>
      <c r="KQ2" s="0"/>
      <c r="KR2" s="0"/>
      <c r="KS2" s="0"/>
      <c r="KT2" s="0"/>
      <c r="KU2" s="0"/>
      <c r="KV2" s="0"/>
      <c r="KW2" s="0"/>
      <c r="KX2" s="0"/>
      <c r="KY2" s="0"/>
      <c r="KZ2" s="0"/>
      <c r="LA2" s="0"/>
      <c r="LB2" s="0"/>
      <c r="LC2" s="0"/>
      <c r="LD2" s="0"/>
      <c r="LE2" s="0"/>
      <c r="LF2" s="0"/>
      <c r="LG2" s="0"/>
      <c r="LH2" s="0"/>
      <c r="LI2" s="0"/>
      <c r="LJ2" s="0"/>
      <c r="LK2" s="0"/>
      <c r="LL2" s="0"/>
      <c r="LM2" s="0"/>
      <c r="LN2" s="0"/>
      <c r="LO2" s="0"/>
      <c r="LP2" s="0"/>
      <c r="LQ2" s="0"/>
      <c r="LR2" s="0"/>
      <c r="LS2" s="0"/>
      <c r="LT2" s="0"/>
      <c r="LU2" s="0"/>
      <c r="LV2" s="0"/>
      <c r="LW2" s="0"/>
      <c r="LX2" s="0"/>
      <c r="LY2" s="0"/>
      <c r="LZ2" s="0"/>
      <c r="MA2" s="0"/>
      <c r="MB2" s="0"/>
      <c r="MC2" s="0"/>
      <c r="MD2" s="0"/>
      <c r="ME2" s="0"/>
      <c r="MF2" s="0"/>
      <c r="MG2" s="0"/>
      <c r="MH2" s="0"/>
      <c r="MI2" s="0"/>
      <c r="MJ2" s="0"/>
      <c r="MK2" s="0"/>
      <c r="ML2" s="0"/>
      <c r="MM2" s="0"/>
      <c r="MN2" s="0"/>
      <c r="MO2" s="0"/>
      <c r="MP2" s="0"/>
      <c r="MQ2" s="0"/>
      <c r="MR2" s="0"/>
      <c r="MS2" s="0"/>
      <c r="MT2" s="0"/>
      <c r="MU2" s="0"/>
      <c r="MV2" s="0"/>
      <c r="MW2" s="0"/>
      <c r="MX2" s="0"/>
      <c r="MY2" s="0"/>
      <c r="MZ2" s="0"/>
      <c r="NA2" s="0"/>
      <c r="NB2" s="0"/>
      <c r="NC2" s="0"/>
      <c r="ND2" s="0"/>
      <c r="NE2" s="0"/>
      <c r="NF2" s="0"/>
      <c r="NG2" s="0"/>
      <c r="NH2" s="0"/>
      <c r="NI2" s="0"/>
      <c r="NJ2" s="0"/>
      <c r="NK2" s="0"/>
      <c r="NL2" s="0"/>
      <c r="NM2" s="0"/>
      <c r="NN2" s="0"/>
      <c r="NO2" s="0"/>
      <c r="NP2" s="0"/>
      <c r="NQ2" s="0"/>
      <c r="NR2" s="0"/>
      <c r="NS2" s="0"/>
      <c r="NT2" s="0"/>
      <c r="NU2" s="0"/>
      <c r="NV2" s="0"/>
      <c r="NW2" s="0"/>
      <c r="NX2" s="0"/>
      <c r="NY2" s="0"/>
      <c r="NZ2" s="0"/>
      <c r="OA2" s="0"/>
      <c r="OB2" s="0"/>
      <c r="OC2" s="0"/>
      <c r="OD2" s="0"/>
      <c r="OE2" s="0"/>
      <c r="OF2" s="0"/>
      <c r="OG2" s="0"/>
      <c r="OH2" s="0"/>
      <c r="OI2" s="0"/>
      <c r="OJ2" s="0"/>
      <c r="OK2" s="0"/>
      <c r="OL2" s="0"/>
      <c r="OM2" s="0"/>
      <c r="ON2" s="0"/>
      <c r="OO2" s="0"/>
      <c r="OP2" s="0"/>
      <c r="OQ2" s="0"/>
      <c r="OR2" s="0"/>
      <c r="OS2" s="0"/>
      <c r="OT2" s="0"/>
      <c r="OU2" s="0"/>
      <c r="OV2" s="0"/>
      <c r="OW2" s="0"/>
      <c r="OX2" s="0"/>
      <c r="OY2" s="0"/>
      <c r="OZ2" s="0"/>
      <c r="PA2" s="0"/>
      <c r="PB2" s="0"/>
      <c r="PC2" s="0"/>
      <c r="PD2" s="0"/>
      <c r="PE2" s="0"/>
      <c r="PF2" s="0"/>
      <c r="PG2" s="0"/>
      <c r="PH2" s="0"/>
      <c r="PI2" s="0"/>
      <c r="PJ2" s="0"/>
      <c r="PK2" s="0"/>
      <c r="PL2" s="0"/>
      <c r="PM2" s="0"/>
      <c r="PN2" s="0"/>
      <c r="PO2" s="0"/>
      <c r="PP2" s="0"/>
      <c r="PQ2" s="0"/>
      <c r="PR2" s="0"/>
      <c r="PS2" s="0"/>
      <c r="PT2" s="0"/>
      <c r="PU2" s="0"/>
      <c r="PV2" s="0"/>
      <c r="PW2" s="0"/>
      <c r="PX2" s="0"/>
      <c r="PY2" s="0"/>
      <c r="PZ2" s="0"/>
      <c r="QA2" s="0"/>
      <c r="QB2" s="0"/>
      <c r="QC2" s="0"/>
      <c r="QD2" s="0"/>
      <c r="QE2" s="0"/>
      <c r="QF2" s="0"/>
      <c r="QG2" s="0"/>
      <c r="QH2" s="0"/>
      <c r="QI2" s="0"/>
      <c r="QJ2" s="0"/>
      <c r="QK2" s="0"/>
      <c r="QL2" s="0"/>
      <c r="QM2" s="0"/>
      <c r="QN2" s="0"/>
      <c r="QO2" s="0"/>
      <c r="QP2" s="0"/>
      <c r="QQ2" s="0"/>
      <c r="QR2" s="0"/>
      <c r="QS2" s="0"/>
      <c r="QT2" s="0"/>
      <c r="QU2" s="0"/>
      <c r="QV2" s="0"/>
      <c r="QW2" s="0"/>
      <c r="QX2" s="0"/>
      <c r="QY2" s="0"/>
      <c r="QZ2" s="0"/>
      <c r="RA2" s="0"/>
      <c r="RB2" s="0"/>
      <c r="RC2" s="0"/>
      <c r="RD2" s="0"/>
      <c r="RE2" s="0"/>
      <c r="RF2" s="0"/>
      <c r="RG2" s="0"/>
      <c r="RH2" s="0"/>
      <c r="RI2" s="0"/>
      <c r="RJ2" s="0"/>
      <c r="RK2" s="0"/>
      <c r="RL2" s="0"/>
      <c r="RM2" s="0"/>
      <c r="RN2" s="0"/>
      <c r="RO2" s="0"/>
      <c r="RP2" s="0"/>
      <c r="RQ2" s="0"/>
      <c r="RR2" s="0"/>
      <c r="RS2" s="0"/>
      <c r="RT2" s="0"/>
      <c r="RU2" s="0"/>
      <c r="RV2" s="0"/>
      <c r="RW2" s="0"/>
      <c r="RX2" s="0"/>
      <c r="RY2" s="0"/>
      <c r="RZ2" s="0"/>
      <c r="SA2" s="0"/>
      <c r="SB2" s="0"/>
      <c r="SC2" s="0"/>
      <c r="SD2" s="0"/>
      <c r="SE2" s="0"/>
      <c r="SF2" s="0"/>
      <c r="SG2" s="0"/>
      <c r="SH2" s="0"/>
      <c r="SI2" s="0"/>
      <c r="SJ2" s="0"/>
      <c r="SK2" s="0"/>
      <c r="SL2" s="0"/>
      <c r="SM2" s="0"/>
      <c r="SN2" s="0"/>
      <c r="SO2" s="0"/>
      <c r="SP2" s="0"/>
      <c r="SQ2" s="0"/>
      <c r="SR2" s="0"/>
      <c r="SS2" s="0"/>
      <c r="ST2" s="0"/>
      <c r="SU2" s="0"/>
      <c r="SV2" s="0"/>
      <c r="SW2" s="0"/>
      <c r="SX2" s="0"/>
      <c r="SY2" s="0"/>
      <c r="SZ2" s="0"/>
      <c r="TA2" s="0"/>
      <c r="TB2" s="0"/>
      <c r="TC2" s="0"/>
      <c r="TD2" s="0"/>
      <c r="TE2" s="0"/>
      <c r="TF2" s="0"/>
      <c r="TG2" s="0"/>
      <c r="TH2" s="0"/>
      <c r="TI2" s="0"/>
      <c r="TJ2" s="0"/>
      <c r="TK2" s="0"/>
      <c r="TL2" s="0"/>
      <c r="TM2" s="0"/>
      <c r="TN2" s="0"/>
      <c r="TO2" s="0"/>
      <c r="TP2" s="0"/>
      <c r="TQ2" s="0"/>
      <c r="TR2" s="0"/>
      <c r="TS2" s="0"/>
      <c r="TT2" s="0"/>
      <c r="TU2" s="0"/>
      <c r="TV2" s="0"/>
      <c r="TW2" s="0"/>
      <c r="TX2" s="0"/>
      <c r="TY2" s="0"/>
      <c r="TZ2" s="0"/>
      <c r="UA2" s="0"/>
      <c r="UB2" s="0"/>
      <c r="UC2" s="0"/>
      <c r="UD2" s="0"/>
      <c r="UE2" s="0"/>
      <c r="UF2" s="0"/>
      <c r="UG2" s="0"/>
      <c r="UH2" s="0"/>
      <c r="UI2" s="0"/>
      <c r="UJ2" s="0"/>
      <c r="UK2" s="0"/>
      <c r="UL2" s="0"/>
      <c r="UM2" s="0"/>
      <c r="UN2" s="0"/>
      <c r="UO2" s="0"/>
      <c r="UP2" s="0"/>
      <c r="UQ2" s="0"/>
      <c r="UR2" s="0"/>
      <c r="US2" s="0"/>
      <c r="UT2" s="0"/>
      <c r="UU2" s="0"/>
      <c r="UV2" s="0"/>
      <c r="UW2" s="0"/>
      <c r="UX2" s="0"/>
      <c r="UY2" s="0"/>
      <c r="UZ2" s="0"/>
      <c r="VA2" s="0"/>
      <c r="VB2" s="0"/>
      <c r="VC2" s="0"/>
      <c r="VD2" s="0"/>
      <c r="VE2" s="0"/>
      <c r="VF2" s="0"/>
      <c r="VG2" s="0"/>
      <c r="VH2" s="0"/>
      <c r="VI2" s="0"/>
      <c r="VJ2" s="0"/>
      <c r="VK2" s="0"/>
      <c r="VL2" s="0"/>
      <c r="VM2" s="0"/>
      <c r="VN2" s="0"/>
      <c r="VO2" s="0"/>
      <c r="VP2" s="0"/>
      <c r="VQ2" s="0"/>
      <c r="VR2" s="0"/>
      <c r="VS2" s="0"/>
      <c r="VT2" s="0"/>
      <c r="VU2" s="0"/>
      <c r="VV2" s="0"/>
      <c r="VW2" s="0"/>
      <c r="VX2" s="0"/>
      <c r="VY2" s="0"/>
      <c r="VZ2" s="0"/>
      <c r="WA2" s="0"/>
      <c r="WB2" s="0"/>
      <c r="WC2" s="0"/>
      <c r="WD2" s="0"/>
      <c r="WE2" s="0"/>
      <c r="WF2" s="0"/>
      <c r="WG2" s="0"/>
      <c r="WH2" s="0"/>
      <c r="WI2" s="0"/>
      <c r="WJ2" s="0"/>
      <c r="WK2" s="0"/>
      <c r="WL2" s="0"/>
      <c r="WM2" s="0"/>
      <c r="WN2" s="0"/>
      <c r="WO2" s="0"/>
      <c r="WP2" s="0"/>
      <c r="WQ2" s="0"/>
      <c r="WR2" s="0"/>
      <c r="WS2" s="0"/>
      <c r="WT2" s="0"/>
      <c r="WU2" s="0"/>
      <c r="WV2" s="0"/>
      <c r="WW2" s="0"/>
      <c r="WX2" s="0"/>
      <c r="WY2" s="0"/>
      <c r="WZ2" s="0"/>
      <c r="XA2" s="0"/>
      <c r="XB2" s="0"/>
      <c r="XC2" s="0"/>
      <c r="XD2" s="0"/>
      <c r="XE2" s="0"/>
      <c r="XF2" s="0"/>
      <c r="XG2" s="0"/>
      <c r="XH2" s="0"/>
      <c r="XI2" s="0"/>
      <c r="XJ2" s="0"/>
      <c r="XK2" s="0"/>
      <c r="XL2" s="0"/>
      <c r="XM2" s="0"/>
      <c r="XN2" s="0"/>
      <c r="XO2" s="0"/>
      <c r="XP2" s="0"/>
      <c r="XQ2" s="0"/>
      <c r="XR2" s="0"/>
      <c r="XS2" s="0"/>
      <c r="XT2" s="0"/>
      <c r="XU2" s="0"/>
      <c r="XV2" s="0"/>
      <c r="XW2" s="0"/>
      <c r="XX2" s="0"/>
      <c r="XY2" s="0"/>
      <c r="XZ2" s="0"/>
      <c r="YA2" s="0"/>
      <c r="YB2" s="0"/>
      <c r="YC2" s="0"/>
      <c r="YD2" s="0"/>
      <c r="YE2" s="0"/>
      <c r="YF2" s="0"/>
      <c r="YG2" s="0"/>
      <c r="YH2" s="0"/>
      <c r="YI2" s="0"/>
      <c r="YJ2" s="0"/>
      <c r="YK2" s="0"/>
      <c r="YL2" s="0"/>
      <c r="YM2" s="0"/>
      <c r="YN2" s="0"/>
      <c r="YO2" s="0"/>
      <c r="YP2" s="0"/>
      <c r="YQ2" s="0"/>
      <c r="YR2" s="0"/>
      <c r="YS2" s="0"/>
      <c r="YT2" s="0"/>
      <c r="YU2" s="0"/>
      <c r="YV2" s="0"/>
      <c r="YW2" s="0"/>
      <c r="YX2" s="0"/>
      <c r="YY2" s="0"/>
      <c r="YZ2" s="0"/>
      <c r="ZA2" s="0"/>
      <c r="ZB2" s="0"/>
      <c r="ZC2" s="0"/>
      <c r="ZD2" s="0"/>
      <c r="ZE2" s="0"/>
      <c r="ZF2" s="0"/>
      <c r="ZG2" s="0"/>
      <c r="ZH2" s="0"/>
      <c r="ZI2" s="0"/>
      <c r="ZJ2" s="0"/>
      <c r="ZK2" s="0"/>
      <c r="ZL2" s="0"/>
      <c r="ZM2" s="0"/>
      <c r="ZN2" s="0"/>
      <c r="ZO2" s="0"/>
      <c r="ZP2" s="0"/>
      <c r="ZQ2" s="0"/>
      <c r="ZR2" s="0"/>
      <c r="ZS2" s="0"/>
      <c r="ZT2" s="0"/>
      <c r="ZU2" s="0"/>
      <c r="ZV2" s="0"/>
      <c r="ZW2" s="0"/>
      <c r="ZX2" s="0"/>
      <c r="ZY2" s="0"/>
      <c r="ZZ2" s="0"/>
      <c r="AAA2" s="0"/>
      <c r="AAB2" s="0"/>
      <c r="AAC2" s="0"/>
      <c r="AAD2" s="0"/>
      <c r="AAE2" s="0"/>
      <c r="AAF2" s="0"/>
      <c r="AAG2" s="0"/>
      <c r="AAH2" s="0"/>
      <c r="AAI2" s="0"/>
      <c r="AAJ2" s="0"/>
      <c r="AAK2" s="0"/>
      <c r="AAL2" s="0"/>
      <c r="AAM2" s="0"/>
      <c r="AAN2" s="0"/>
      <c r="AAO2" s="0"/>
      <c r="AAP2" s="0"/>
      <c r="AAQ2" s="0"/>
      <c r="AAR2" s="0"/>
      <c r="AAS2" s="0"/>
      <c r="AAT2" s="0"/>
      <c r="AAU2" s="0"/>
      <c r="AAV2" s="0"/>
      <c r="AAW2" s="0"/>
      <c r="AAX2" s="0"/>
      <c r="AAY2" s="0"/>
      <c r="AAZ2" s="0"/>
      <c r="ABA2" s="0"/>
      <c r="ABB2" s="0"/>
      <c r="ABC2" s="0"/>
      <c r="ABD2" s="0"/>
      <c r="ABE2" s="0"/>
      <c r="ABF2" s="0"/>
      <c r="ABG2" s="0"/>
      <c r="ABH2" s="0"/>
      <c r="ABI2" s="0"/>
      <c r="ABJ2" s="0"/>
      <c r="ABK2" s="0"/>
      <c r="ABL2" s="0"/>
      <c r="ABM2" s="0"/>
      <c r="ABN2" s="0"/>
      <c r="ABO2" s="0"/>
      <c r="ABP2" s="0"/>
      <c r="ABQ2" s="0"/>
      <c r="ABR2" s="0"/>
      <c r="ABS2" s="0"/>
      <c r="ABT2" s="0"/>
      <c r="ABU2" s="0"/>
      <c r="ABV2" s="0"/>
      <c r="ABW2" s="0"/>
      <c r="ABX2" s="0"/>
      <c r="ABY2" s="0"/>
      <c r="ABZ2" s="0"/>
      <c r="ACA2" s="0"/>
      <c r="ACB2" s="0"/>
      <c r="ACC2" s="0"/>
      <c r="ACD2" s="0"/>
      <c r="ACE2" s="0"/>
      <c r="ACF2" s="0"/>
      <c r="ACG2" s="0"/>
      <c r="ACH2" s="0"/>
      <c r="ACI2" s="0"/>
      <c r="ACJ2" s="0"/>
      <c r="ACK2" s="0"/>
      <c r="ACL2" s="0"/>
      <c r="ACM2" s="0"/>
      <c r="ACN2" s="0"/>
      <c r="ACO2" s="0"/>
      <c r="ACP2" s="0"/>
      <c r="ACQ2" s="0"/>
      <c r="ACR2" s="0"/>
      <c r="ACS2" s="0"/>
      <c r="ACT2" s="0"/>
      <c r="ACU2" s="0"/>
      <c r="ACV2" s="0"/>
      <c r="ACW2" s="0"/>
      <c r="ACX2" s="0"/>
      <c r="ACY2" s="0"/>
      <c r="ACZ2" s="0"/>
      <c r="ADA2" s="0"/>
      <c r="ADB2" s="0"/>
      <c r="ADC2" s="0"/>
      <c r="ADD2" s="0"/>
      <c r="ADE2" s="0"/>
      <c r="ADF2" s="0"/>
      <c r="ADG2" s="0"/>
      <c r="ADH2" s="0"/>
      <c r="ADI2" s="0"/>
      <c r="ADJ2" s="0"/>
      <c r="ADK2" s="0"/>
      <c r="ADL2" s="0"/>
      <c r="ADM2" s="0"/>
      <c r="ADN2" s="0"/>
      <c r="ADO2" s="0"/>
      <c r="ADP2" s="0"/>
      <c r="ADQ2" s="0"/>
      <c r="ADR2" s="0"/>
      <c r="ADS2" s="0"/>
      <c r="ADT2" s="0"/>
      <c r="ADU2" s="0"/>
      <c r="ADV2" s="0"/>
      <c r="ADW2" s="0"/>
      <c r="ADX2" s="0"/>
      <c r="ADY2" s="0"/>
      <c r="ADZ2" s="0"/>
      <c r="AEA2" s="0"/>
      <c r="AEB2" s="0"/>
      <c r="AEC2" s="0"/>
      <c r="AED2" s="0"/>
      <c r="AEE2" s="0"/>
      <c r="AEF2" s="0"/>
      <c r="AEG2" s="0"/>
      <c r="AEH2" s="0"/>
      <c r="AEI2" s="0"/>
      <c r="AEJ2" s="0"/>
      <c r="AEK2" s="0"/>
      <c r="AEL2" s="0"/>
      <c r="AEM2" s="0"/>
      <c r="AEN2" s="0"/>
      <c r="AEO2" s="0"/>
      <c r="AEP2" s="0"/>
      <c r="AEQ2" s="0"/>
      <c r="AER2" s="0"/>
      <c r="AES2" s="0"/>
      <c r="AET2" s="0"/>
      <c r="AEU2" s="0"/>
      <c r="AEV2" s="0"/>
      <c r="AEW2" s="0"/>
      <c r="AEX2" s="0"/>
      <c r="AEY2" s="0"/>
      <c r="AEZ2" s="0"/>
      <c r="AFA2" s="0"/>
      <c r="AFB2" s="0"/>
      <c r="AFC2" s="0"/>
      <c r="AFD2" s="0"/>
      <c r="AFE2" s="0"/>
      <c r="AFF2" s="0"/>
      <c r="AFG2" s="0"/>
      <c r="AFH2" s="0"/>
      <c r="AFI2" s="0"/>
      <c r="AFJ2" s="0"/>
      <c r="AFK2" s="0"/>
      <c r="AFL2" s="0"/>
      <c r="AFM2" s="0"/>
      <c r="AFN2" s="0"/>
      <c r="AFO2" s="0"/>
      <c r="AFP2" s="0"/>
      <c r="AFQ2" s="0"/>
      <c r="AFR2" s="0"/>
      <c r="AFS2" s="0"/>
      <c r="AFT2" s="0"/>
      <c r="AFU2" s="0"/>
      <c r="AFV2" s="0"/>
      <c r="AFW2" s="0"/>
      <c r="AFX2" s="0"/>
      <c r="AFY2" s="0"/>
      <c r="AFZ2" s="0"/>
      <c r="AGA2" s="0"/>
      <c r="AGB2" s="0"/>
      <c r="AGC2" s="0"/>
      <c r="AGD2" s="0"/>
      <c r="AGE2" s="0"/>
      <c r="AGF2" s="0"/>
      <c r="AGG2" s="0"/>
      <c r="AGH2" s="0"/>
      <c r="AGI2" s="0"/>
      <c r="AGJ2" s="0"/>
      <c r="AGK2" s="0"/>
      <c r="AGL2" s="0"/>
      <c r="AGM2" s="0"/>
      <c r="AGN2" s="0"/>
      <c r="AGO2" s="0"/>
      <c r="AGP2" s="0"/>
      <c r="AGQ2" s="0"/>
      <c r="AGR2" s="0"/>
      <c r="AGS2" s="0"/>
      <c r="AGT2" s="0"/>
      <c r="AGU2" s="0"/>
      <c r="AGV2" s="0"/>
      <c r="AGW2" s="0"/>
      <c r="AGX2" s="0"/>
      <c r="AGY2" s="0"/>
      <c r="AGZ2" s="0"/>
      <c r="AHA2" s="0"/>
      <c r="AHB2" s="0"/>
      <c r="AHC2" s="0"/>
      <c r="AHD2" s="0"/>
      <c r="AHE2" s="0"/>
      <c r="AHF2" s="0"/>
      <c r="AHG2" s="0"/>
      <c r="AHH2" s="0"/>
      <c r="AHI2" s="0"/>
      <c r="AHJ2" s="0"/>
      <c r="AHK2" s="0"/>
      <c r="AHL2" s="0"/>
      <c r="AHM2" s="0"/>
      <c r="AHN2" s="0"/>
      <c r="AHO2" s="0"/>
      <c r="AHP2" s="0"/>
      <c r="AHQ2" s="0"/>
      <c r="AHR2" s="0"/>
      <c r="AHS2" s="0"/>
      <c r="AHT2" s="0"/>
      <c r="AHU2" s="0"/>
      <c r="AHV2" s="0"/>
      <c r="AHW2" s="0"/>
      <c r="AHX2" s="0"/>
      <c r="AHY2" s="0"/>
      <c r="AHZ2" s="0"/>
      <c r="AIA2" s="0"/>
      <c r="AIB2" s="0"/>
      <c r="AIC2" s="0"/>
      <c r="AID2" s="0"/>
      <c r="AIE2" s="0"/>
      <c r="AIF2" s="0"/>
      <c r="AIG2" s="0"/>
      <c r="AIH2" s="0"/>
      <c r="AII2" s="0"/>
      <c r="AIJ2" s="0"/>
      <c r="AIK2" s="0"/>
      <c r="AIL2" s="0"/>
      <c r="AIM2" s="0"/>
      <c r="AIN2" s="0"/>
      <c r="AIO2" s="0"/>
      <c r="AIP2" s="0"/>
      <c r="AIQ2" s="0"/>
      <c r="AIR2" s="0"/>
      <c r="AIS2" s="0"/>
      <c r="AIT2" s="0"/>
      <c r="AIU2" s="0"/>
      <c r="AIV2" s="0"/>
      <c r="AIW2" s="0"/>
      <c r="AIX2" s="0"/>
      <c r="AIY2" s="0"/>
      <c r="AIZ2" s="0"/>
      <c r="AJA2" s="0"/>
      <c r="AJB2" s="0"/>
      <c r="AJC2" s="0"/>
      <c r="AJD2" s="0"/>
      <c r="AJE2" s="0"/>
      <c r="AJF2" s="0"/>
      <c r="AJG2" s="0"/>
      <c r="AJH2" s="0"/>
      <c r="AJI2" s="0"/>
      <c r="AJJ2" s="0"/>
      <c r="AJK2" s="0"/>
      <c r="AJL2" s="0"/>
      <c r="AJM2" s="0"/>
      <c r="AJN2" s="0"/>
      <c r="AJO2" s="0"/>
      <c r="AJP2" s="0"/>
      <c r="AJQ2" s="0"/>
      <c r="AJR2" s="0"/>
      <c r="AJS2" s="0"/>
      <c r="AJT2" s="0"/>
      <c r="AJU2" s="0"/>
      <c r="AJV2" s="0"/>
      <c r="AJW2" s="0"/>
      <c r="AJX2" s="0"/>
      <c r="AJY2" s="0"/>
      <c r="AJZ2" s="0"/>
      <c r="AKA2" s="0"/>
      <c r="AKB2" s="0"/>
      <c r="AKC2" s="0"/>
      <c r="AKD2" s="0"/>
      <c r="AKE2" s="0"/>
      <c r="AKF2" s="0"/>
      <c r="AKG2" s="0"/>
      <c r="AKH2" s="0"/>
      <c r="AKI2" s="0"/>
      <c r="AKJ2" s="0"/>
      <c r="AKK2" s="0"/>
      <c r="AKL2" s="0"/>
      <c r="AKM2" s="0"/>
      <c r="AKN2" s="0"/>
      <c r="AKO2" s="0"/>
      <c r="AKP2" s="0"/>
      <c r="AKQ2" s="0"/>
      <c r="AKR2" s="0"/>
      <c r="AKS2" s="0"/>
      <c r="AKT2" s="0"/>
      <c r="AKU2" s="0"/>
      <c r="AKV2" s="0"/>
      <c r="AKW2" s="0"/>
      <c r="AKX2" s="0"/>
      <c r="AKY2" s="0"/>
      <c r="AKZ2" s="0"/>
      <c r="ALA2" s="0"/>
      <c r="ALB2" s="0"/>
      <c r="ALC2" s="0"/>
      <c r="ALD2" s="0"/>
      <c r="ALE2" s="0"/>
      <c r="ALF2" s="0"/>
      <c r="ALG2" s="0"/>
      <c r="ALH2" s="0"/>
      <c r="ALI2" s="0"/>
      <c r="ALJ2" s="0"/>
      <c r="ALK2" s="0"/>
      <c r="ALL2" s="0"/>
      <c r="ALM2" s="0"/>
      <c r="ALN2" s="0"/>
      <c r="ALO2" s="0"/>
      <c r="ALP2" s="0"/>
      <c r="ALQ2" s="0"/>
      <c r="ALR2" s="0"/>
      <c r="ALS2" s="0"/>
      <c r="ALT2" s="0"/>
      <c r="ALU2" s="0"/>
      <c r="ALV2" s="0"/>
      <c r="ALW2" s="0"/>
      <c r="ALX2" s="0"/>
      <c r="ALY2" s="0"/>
      <c r="ALZ2" s="0"/>
      <c r="AMA2" s="0"/>
      <c r="AMB2" s="0"/>
      <c r="AMC2" s="0"/>
      <c r="AMD2" s="0"/>
      <c r="AME2" s="0"/>
      <c r="AMF2" s="0"/>
      <c r="AMG2" s="0"/>
      <c r="AMH2" s="0"/>
      <c r="AMI2" s="0"/>
      <c r="AMJ2" s="0"/>
    </row>
    <row r="3" customFormat="false" ht="86.25" hidden="false" customHeight="true" outlineLevel="0" collapsed="false">
      <c r="A3" s="0"/>
      <c r="B3" s="5" t="s">
        <v>1</v>
      </c>
      <c r="C3" s="6" t="s">
        <v>2</v>
      </c>
      <c r="D3" s="6" t="s">
        <v>3</v>
      </c>
      <c r="E3" s="7" t="s">
        <v>4</v>
      </c>
      <c r="F3" s="7" t="s">
        <v>5</v>
      </c>
      <c r="G3" s="7" t="s">
        <v>6</v>
      </c>
      <c r="H3" s="7" t="s">
        <v>7</v>
      </c>
      <c r="I3" s="7" t="s">
        <v>8</v>
      </c>
      <c r="J3" s="7" t="s">
        <v>9</v>
      </c>
      <c r="K3" s="7" t="s">
        <v>10</v>
      </c>
      <c r="L3" s="7" t="s">
        <v>11</v>
      </c>
      <c r="M3" s="7" t="s">
        <v>12</v>
      </c>
      <c r="N3" s="7" t="s">
        <v>13</v>
      </c>
      <c r="O3" s="7" t="s">
        <v>14</v>
      </c>
      <c r="P3" s="5" t="s">
        <v>15</v>
      </c>
      <c r="Q3" s="7" t="s">
        <v>16</v>
      </c>
      <c r="R3" s="7" t="s">
        <v>17</v>
      </c>
      <c r="S3" s="8" t="s">
        <v>18</v>
      </c>
      <c r="T3" s="7" t="s">
        <v>19</v>
      </c>
      <c r="U3" s="7" t="s">
        <v>20</v>
      </c>
      <c r="V3" s="7"/>
      <c r="W3" s="7"/>
      <c r="X3" s="7" t="s">
        <v>21</v>
      </c>
      <c r="Y3" s="7"/>
      <c r="Z3" s="7"/>
      <c r="AA3" s="7" t="s">
        <v>22</v>
      </c>
      <c r="AB3" s="9"/>
      <c r="AC3" s="7" t="s">
        <v>23</v>
      </c>
      <c r="AD3" s="7" t="s">
        <v>24</v>
      </c>
      <c r="AE3" s="7" t="s">
        <v>25</v>
      </c>
      <c r="AF3" s="7" t="s">
        <v>26</v>
      </c>
      <c r="AG3" s="7" t="s">
        <v>27</v>
      </c>
      <c r="AH3" s="7" t="s">
        <v>28</v>
      </c>
      <c r="AI3" s="10"/>
      <c r="AJ3" s="11"/>
      <c r="AK3" s="11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  <c r="IX3" s="0"/>
      <c r="IY3" s="0"/>
      <c r="IZ3" s="0"/>
      <c r="JA3" s="0"/>
      <c r="JB3" s="0"/>
      <c r="JC3" s="0"/>
      <c r="JD3" s="0"/>
      <c r="JE3" s="0"/>
      <c r="JF3" s="0"/>
      <c r="JG3" s="0"/>
      <c r="JH3" s="0"/>
      <c r="JI3" s="0"/>
      <c r="JJ3" s="0"/>
      <c r="JK3" s="0"/>
      <c r="JL3" s="0"/>
      <c r="JM3" s="0"/>
      <c r="JN3" s="0"/>
      <c r="JO3" s="0"/>
      <c r="JP3" s="0"/>
      <c r="JQ3" s="0"/>
      <c r="JR3" s="0"/>
      <c r="JS3" s="0"/>
      <c r="JT3" s="0"/>
      <c r="JU3" s="0"/>
      <c r="JV3" s="0"/>
      <c r="JW3" s="0"/>
      <c r="JX3" s="0"/>
      <c r="JY3" s="0"/>
      <c r="JZ3" s="0"/>
      <c r="KA3" s="0"/>
      <c r="KB3" s="0"/>
      <c r="KC3" s="0"/>
      <c r="KD3" s="0"/>
      <c r="KE3" s="0"/>
      <c r="KF3" s="0"/>
      <c r="KG3" s="0"/>
      <c r="KH3" s="0"/>
      <c r="KI3" s="0"/>
      <c r="KJ3" s="0"/>
      <c r="KK3" s="0"/>
      <c r="KL3" s="0"/>
      <c r="KM3" s="0"/>
      <c r="KN3" s="0"/>
      <c r="KO3" s="0"/>
      <c r="KP3" s="0"/>
      <c r="KQ3" s="0"/>
      <c r="KR3" s="0"/>
      <c r="KS3" s="0"/>
      <c r="KT3" s="0"/>
      <c r="KU3" s="0"/>
      <c r="KV3" s="0"/>
      <c r="KW3" s="0"/>
      <c r="KX3" s="0"/>
      <c r="KY3" s="0"/>
      <c r="KZ3" s="0"/>
      <c r="LA3" s="0"/>
      <c r="LB3" s="0"/>
      <c r="LC3" s="0"/>
      <c r="LD3" s="0"/>
      <c r="LE3" s="0"/>
      <c r="LF3" s="0"/>
      <c r="LG3" s="0"/>
      <c r="LH3" s="0"/>
      <c r="LI3" s="0"/>
      <c r="LJ3" s="0"/>
      <c r="LK3" s="0"/>
      <c r="LL3" s="0"/>
      <c r="LM3" s="0"/>
      <c r="LN3" s="0"/>
      <c r="LO3" s="0"/>
      <c r="LP3" s="0"/>
      <c r="LQ3" s="0"/>
      <c r="LR3" s="0"/>
      <c r="LS3" s="0"/>
      <c r="LT3" s="0"/>
      <c r="LU3" s="0"/>
      <c r="LV3" s="0"/>
      <c r="LW3" s="0"/>
      <c r="LX3" s="0"/>
      <c r="LY3" s="0"/>
      <c r="LZ3" s="0"/>
      <c r="MA3" s="0"/>
      <c r="MB3" s="0"/>
      <c r="MC3" s="0"/>
      <c r="MD3" s="0"/>
      <c r="ME3" s="0"/>
      <c r="MF3" s="0"/>
      <c r="MG3" s="0"/>
      <c r="MH3" s="0"/>
      <c r="MI3" s="0"/>
      <c r="MJ3" s="0"/>
      <c r="MK3" s="0"/>
      <c r="ML3" s="0"/>
      <c r="MM3" s="0"/>
      <c r="MN3" s="0"/>
      <c r="MO3" s="0"/>
      <c r="MP3" s="0"/>
      <c r="MQ3" s="0"/>
      <c r="MR3" s="0"/>
      <c r="MS3" s="0"/>
      <c r="MT3" s="0"/>
      <c r="MU3" s="0"/>
      <c r="MV3" s="0"/>
      <c r="MW3" s="0"/>
      <c r="MX3" s="0"/>
      <c r="MY3" s="0"/>
      <c r="MZ3" s="0"/>
      <c r="NA3" s="0"/>
      <c r="NB3" s="0"/>
      <c r="NC3" s="0"/>
      <c r="ND3" s="0"/>
      <c r="NE3" s="0"/>
      <c r="NF3" s="0"/>
      <c r="NG3" s="0"/>
      <c r="NH3" s="0"/>
      <c r="NI3" s="0"/>
      <c r="NJ3" s="0"/>
      <c r="NK3" s="0"/>
      <c r="NL3" s="0"/>
      <c r="NM3" s="0"/>
      <c r="NN3" s="0"/>
      <c r="NO3" s="0"/>
      <c r="NP3" s="0"/>
      <c r="NQ3" s="0"/>
      <c r="NR3" s="0"/>
      <c r="NS3" s="0"/>
      <c r="NT3" s="0"/>
      <c r="NU3" s="0"/>
      <c r="NV3" s="0"/>
      <c r="NW3" s="0"/>
      <c r="NX3" s="0"/>
      <c r="NY3" s="0"/>
      <c r="NZ3" s="0"/>
      <c r="OA3" s="0"/>
      <c r="OB3" s="0"/>
      <c r="OC3" s="0"/>
      <c r="OD3" s="0"/>
      <c r="OE3" s="0"/>
      <c r="OF3" s="0"/>
      <c r="OG3" s="0"/>
      <c r="OH3" s="0"/>
      <c r="OI3" s="0"/>
      <c r="OJ3" s="0"/>
      <c r="OK3" s="0"/>
      <c r="OL3" s="0"/>
      <c r="OM3" s="0"/>
      <c r="ON3" s="0"/>
      <c r="OO3" s="0"/>
      <c r="OP3" s="0"/>
      <c r="OQ3" s="0"/>
      <c r="OR3" s="0"/>
      <c r="OS3" s="0"/>
      <c r="OT3" s="0"/>
      <c r="OU3" s="0"/>
      <c r="OV3" s="0"/>
      <c r="OW3" s="0"/>
      <c r="OX3" s="0"/>
      <c r="OY3" s="0"/>
      <c r="OZ3" s="0"/>
      <c r="PA3" s="0"/>
      <c r="PB3" s="0"/>
      <c r="PC3" s="0"/>
      <c r="PD3" s="0"/>
      <c r="PE3" s="0"/>
      <c r="PF3" s="0"/>
      <c r="PG3" s="0"/>
      <c r="PH3" s="0"/>
      <c r="PI3" s="0"/>
      <c r="PJ3" s="0"/>
      <c r="PK3" s="0"/>
      <c r="PL3" s="0"/>
      <c r="PM3" s="0"/>
      <c r="PN3" s="0"/>
      <c r="PO3" s="0"/>
      <c r="PP3" s="0"/>
      <c r="PQ3" s="0"/>
      <c r="PR3" s="0"/>
      <c r="PS3" s="0"/>
      <c r="PT3" s="0"/>
      <c r="PU3" s="0"/>
      <c r="PV3" s="0"/>
      <c r="PW3" s="0"/>
      <c r="PX3" s="0"/>
      <c r="PY3" s="0"/>
      <c r="PZ3" s="0"/>
      <c r="QA3" s="0"/>
      <c r="QB3" s="0"/>
      <c r="QC3" s="0"/>
      <c r="QD3" s="0"/>
      <c r="QE3" s="0"/>
      <c r="QF3" s="0"/>
      <c r="QG3" s="0"/>
      <c r="QH3" s="0"/>
      <c r="QI3" s="0"/>
      <c r="QJ3" s="0"/>
      <c r="QK3" s="0"/>
      <c r="QL3" s="0"/>
      <c r="QM3" s="0"/>
      <c r="QN3" s="0"/>
      <c r="QO3" s="0"/>
      <c r="QP3" s="0"/>
      <c r="QQ3" s="0"/>
      <c r="QR3" s="0"/>
      <c r="QS3" s="0"/>
      <c r="QT3" s="0"/>
      <c r="QU3" s="0"/>
      <c r="QV3" s="0"/>
      <c r="QW3" s="0"/>
      <c r="QX3" s="0"/>
      <c r="QY3" s="0"/>
      <c r="QZ3" s="0"/>
      <c r="RA3" s="0"/>
      <c r="RB3" s="0"/>
      <c r="RC3" s="0"/>
      <c r="RD3" s="0"/>
      <c r="RE3" s="0"/>
      <c r="RF3" s="0"/>
      <c r="RG3" s="0"/>
      <c r="RH3" s="0"/>
      <c r="RI3" s="0"/>
      <c r="RJ3" s="0"/>
      <c r="RK3" s="0"/>
      <c r="RL3" s="0"/>
      <c r="RM3" s="0"/>
      <c r="RN3" s="0"/>
      <c r="RO3" s="0"/>
      <c r="RP3" s="0"/>
      <c r="RQ3" s="0"/>
      <c r="RR3" s="0"/>
      <c r="RS3" s="0"/>
      <c r="RT3" s="0"/>
      <c r="RU3" s="0"/>
      <c r="RV3" s="0"/>
      <c r="RW3" s="0"/>
      <c r="RX3" s="0"/>
      <c r="RY3" s="0"/>
      <c r="RZ3" s="0"/>
      <c r="SA3" s="0"/>
      <c r="SB3" s="0"/>
      <c r="SC3" s="0"/>
      <c r="SD3" s="0"/>
      <c r="SE3" s="0"/>
      <c r="SF3" s="0"/>
      <c r="SG3" s="0"/>
      <c r="SH3" s="0"/>
      <c r="SI3" s="0"/>
      <c r="SJ3" s="0"/>
      <c r="SK3" s="0"/>
      <c r="SL3" s="0"/>
      <c r="SM3" s="0"/>
      <c r="SN3" s="0"/>
      <c r="SO3" s="0"/>
      <c r="SP3" s="0"/>
      <c r="SQ3" s="0"/>
      <c r="SR3" s="0"/>
      <c r="SS3" s="0"/>
      <c r="ST3" s="0"/>
      <c r="SU3" s="0"/>
      <c r="SV3" s="0"/>
      <c r="SW3" s="0"/>
      <c r="SX3" s="0"/>
      <c r="SY3" s="0"/>
      <c r="SZ3" s="0"/>
      <c r="TA3" s="0"/>
      <c r="TB3" s="0"/>
      <c r="TC3" s="0"/>
      <c r="TD3" s="0"/>
      <c r="TE3" s="0"/>
      <c r="TF3" s="0"/>
      <c r="TG3" s="0"/>
      <c r="TH3" s="0"/>
      <c r="TI3" s="0"/>
      <c r="TJ3" s="0"/>
      <c r="TK3" s="0"/>
      <c r="TL3" s="0"/>
      <c r="TM3" s="0"/>
      <c r="TN3" s="0"/>
      <c r="TO3" s="0"/>
      <c r="TP3" s="0"/>
      <c r="TQ3" s="0"/>
      <c r="TR3" s="0"/>
      <c r="TS3" s="0"/>
      <c r="TT3" s="0"/>
      <c r="TU3" s="0"/>
      <c r="TV3" s="0"/>
      <c r="TW3" s="0"/>
      <c r="TX3" s="0"/>
      <c r="TY3" s="0"/>
      <c r="TZ3" s="0"/>
      <c r="UA3" s="0"/>
      <c r="UB3" s="0"/>
      <c r="UC3" s="0"/>
      <c r="UD3" s="0"/>
      <c r="UE3" s="0"/>
      <c r="UF3" s="0"/>
      <c r="UG3" s="0"/>
      <c r="UH3" s="0"/>
      <c r="UI3" s="0"/>
      <c r="UJ3" s="0"/>
      <c r="UK3" s="0"/>
      <c r="UL3" s="0"/>
      <c r="UM3" s="0"/>
      <c r="UN3" s="0"/>
      <c r="UO3" s="0"/>
      <c r="UP3" s="0"/>
      <c r="UQ3" s="0"/>
      <c r="UR3" s="0"/>
      <c r="US3" s="0"/>
      <c r="UT3" s="0"/>
      <c r="UU3" s="0"/>
      <c r="UV3" s="0"/>
      <c r="UW3" s="0"/>
      <c r="UX3" s="0"/>
      <c r="UY3" s="0"/>
      <c r="UZ3" s="0"/>
      <c r="VA3" s="0"/>
      <c r="VB3" s="0"/>
      <c r="VC3" s="0"/>
      <c r="VD3" s="0"/>
      <c r="VE3" s="0"/>
      <c r="VF3" s="0"/>
      <c r="VG3" s="0"/>
      <c r="VH3" s="0"/>
      <c r="VI3" s="0"/>
      <c r="VJ3" s="0"/>
      <c r="VK3" s="0"/>
      <c r="VL3" s="0"/>
      <c r="VM3" s="0"/>
      <c r="VN3" s="0"/>
      <c r="VO3" s="0"/>
      <c r="VP3" s="0"/>
      <c r="VQ3" s="0"/>
      <c r="VR3" s="0"/>
      <c r="VS3" s="0"/>
      <c r="VT3" s="0"/>
      <c r="VU3" s="0"/>
      <c r="VV3" s="0"/>
      <c r="VW3" s="0"/>
      <c r="VX3" s="0"/>
      <c r="VY3" s="0"/>
      <c r="VZ3" s="0"/>
      <c r="WA3" s="0"/>
      <c r="WB3" s="0"/>
      <c r="WC3" s="0"/>
      <c r="WD3" s="0"/>
      <c r="WE3" s="0"/>
      <c r="WF3" s="0"/>
      <c r="WG3" s="0"/>
      <c r="WH3" s="0"/>
      <c r="WI3" s="0"/>
      <c r="WJ3" s="0"/>
      <c r="WK3" s="0"/>
      <c r="WL3" s="0"/>
      <c r="WM3" s="0"/>
      <c r="WN3" s="0"/>
      <c r="WO3" s="0"/>
      <c r="WP3" s="0"/>
      <c r="WQ3" s="0"/>
      <c r="WR3" s="0"/>
      <c r="WS3" s="0"/>
      <c r="WT3" s="0"/>
      <c r="WU3" s="0"/>
      <c r="WV3" s="0"/>
      <c r="WW3" s="0"/>
      <c r="WX3" s="0"/>
      <c r="WY3" s="0"/>
      <c r="WZ3" s="0"/>
      <c r="XA3" s="0"/>
      <c r="XB3" s="0"/>
      <c r="XC3" s="0"/>
      <c r="XD3" s="0"/>
      <c r="XE3" s="0"/>
      <c r="XF3" s="0"/>
      <c r="XG3" s="0"/>
      <c r="XH3" s="0"/>
      <c r="XI3" s="0"/>
      <c r="XJ3" s="0"/>
      <c r="XK3" s="0"/>
      <c r="XL3" s="0"/>
      <c r="XM3" s="0"/>
      <c r="XN3" s="0"/>
      <c r="XO3" s="0"/>
      <c r="XP3" s="0"/>
      <c r="XQ3" s="0"/>
      <c r="XR3" s="0"/>
      <c r="XS3" s="0"/>
      <c r="XT3" s="0"/>
      <c r="XU3" s="0"/>
      <c r="XV3" s="0"/>
      <c r="XW3" s="0"/>
      <c r="XX3" s="0"/>
      <c r="XY3" s="0"/>
      <c r="XZ3" s="0"/>
      <c r="YA3" s="0"/>
      <c r="YB3" s="0"/>
      <c r="YC3" s="0"/>
      <c r="YD3" s="0"/>
      <c r="YE3" s="0"/>
      <c r="YF3" s="0"/>
      <c r="YG3" s="0"/>
      <c r="YH3" s="0"/>
      <c r="YI3" s="0"/>
      <c r="YJ3" s="0"/>
      <c r="YK3" s="0"/>
      <c r="YL3" s="0"/>
      <c r="YM3" s="0"/>
      <c r="YN3" s="0"/>
      <c r="YO3" s="0"/>
      <c r="YP3" s="0"/>
      <c r="YQ3" s="0"/>
      <c r="YR3" s="0"/>
      <c r="YS3" s="0"/>
      <c r="YT3" s="0"/>
      <c r="YU3" s="0"/>
      <c r="YV3" s="0"/>
      <c r="YW3" s="0"/>
      <c r="YX3" s="0"/>
      <c r="YY3" s="0"/>
      <c r="YZ3" s="0"/>
      <c r="ZA3" s="0"/>
      <c r="ZB3" s="0"/>
      <c r="ZC3" s="0"/>
      <c r="ZD3" s="0"/>
      <c r="ZE3" s="0"/>
      <c r="ZF3" s="0"/>
      <c r="ZG3" s="0"/>
      <c r="ZH3" s="0"/>
      <c r="ZI3" s="0"/>
      <c r="ZJ3" s="0"/>
      <c r="ZK3" s="0"/>
      <c r="ZL3" s="0"/>
      <c r="ZM3" s="0"/>
      <c r="ZN3" s="0"/>
      <c r="ZO3" s="0"/>
      <c r="ZP3" s="0"/>
      <c r="ZQ3" s="0"/>
      <c r="ZR3" s="0"/>
      <c r="ZS3" s="0"/>
      <c r="ZT3" s="0"/>
      <c r="ZU3" s="0"/>
      <c r="ZV3" s="0"/>
      <c r="ZW3" s="0"/>
      <c r="ZX3" s="0"/>
      <c r="ZY3" s="0"/>
      <c r="ZZ3" s="0"/>
      <c r="AAA3" s="0"/>
      <c r="AAB3" s="0"/>
      <c r="AAC3" s="0"/>
      <c r="AAD3" s="0"/>
      <c r="AAE3" s="0"/>
      <c r="AAF3" s="0"/>
      <c r="AAG3" s="0"/>
      <c r="AAH3" s="0"/>
      <c r="AAI3" s="0"/>
      <c r="AAJ3" s="0"/>
      <c r="AAK3" s="0"/>
      <c r="AAL3" s="0"/>
      <c r="AAM3" s="0"/>
      <c r="AAN3" s="0"/>
      <c r="AAO3" s="0"/>
      <c r="AAP3" s="0"/>
      <c r="AAQ3" s="0"/>
      <c r="AAR3" s="0"/>
      <c r="AAS3" s="0"/>
      <c r="AAT3" s="0"/>
      <c r="AAU3" s="0"/>
      <c r="AAV3" s="0"/>
      <c r="AAW3" s="0"/>
      <c r="AAX3" s="0"/>
      <c r="AAY3" s="0"/>
      <c r="AAZ3" s="0"/>
      <c r="ABA3" s="0"/>
      <c r="ABB3" s="0"/>
      <c r="ABC3" s="0"/>
      <c r="ABD3" s="0"/>
      <c r="ABE3" s="0"/>
      <c r="ABF3" s="0"/>
      <c r="ABG3" s="0"/>
      <c r="ABH3" s="0"/>
      <c r="ABI3" s="0"/>
      <c r="ABJ3" s="0"/>
      <c r="ABK3" s="0"/>
      <c r="ABL3" s="0"/>
      <c r="ABM3" s="0"/>
      <c r="ABN3" s="0"/>
      <c r="ABO3" s="0"/>
      <c r="ABP3" s="0"/>
      <c r="ABQ3" s="0"/>
      <c r="ABR3" s="0"/>
      <c r="ABS3" s="0"/>
      <c r="ABT3" s="0"/>
      <c r="ABU3" s="0"/>
      <c r="ABV3" s="0"/>
      <c r="ABW3" s="0"/>
      <c r="ABX3" s="0"/>
      <c r="ABY3" s="0"/>
      <c r="ABZ3" s="0"/>
      <c r="ACA3" s="0"/>
      <c r="ACB3" s="0"/>
      <c r="ACC3" s="0"/>
      <c r="ACD3" s="0"/>
      <c r="ACE3" s="0"/>
      <c r="ACF3" s="0"/>
      <c r="ACG3" s="0"/>
      <c r="ACH3" s="0"/>
      <c r="ACI3" s="0"/>
      <c r="ACJ3" s="0"/>
      <c r="ACK3" s="0"/>
      <c r="ACL3" s="0"/>
      <c r="ACM3" s="0"/>
      <c r="ACN3" s="0"/>
      <c r="ACO3" s="0"/>
      <c r="ACP3" s="0"/>
      <c r="ACQ3" s="0"/>
      <c r="ACR3" s="0"/>
      <c r="ACS3" s="0"/>
      <c r="ACT3" s="0"/>
      <c r="ACU3" s="0"/>
      <c r="ACV3" s="0"/>
      <c r="ACW3" s="0"/>
      <c r="ACX3" s="0"/>
      <c r="ACY3" s="0"/>
      <c r="ACZ3" s="0"/>
      <c r="ADA3" s="0"/>
      <c r="ADB3" s="0"/>
      <c r="ADC3" s="0"/>
      <c r="ADD3" s="0"/>
      <c r="ADE3" s="0"/>
      <c r="ADF3" s="0"/>
      <c r="ADG3" s="0"/>
      <c r="ADH3" s="0"/>
      <c r="ADI3" s="0"/>
      <c r="ADJ3" s="0"/>
      <c r="ADK3" s="0"/>
      <c r="ADL3" s="0"/>
      <c r="ADM3" s="0"/>
      <c r="ADN3" s="0"/>
      <c r="ADO3" s="0"/>
      <c r="ADP3" s="0"/>
      <c r="ADQ3" s="0"/>
      <c r="ADR3" s="0"/>
      <c r="ADS3" s="0"/>
      <c r="ADT3" s="0"/>
      <c r="ADU3" s="0"/>
      <c r="ADV3" s="0"/>
      <c r="ADW3" s="0"/>
      <c r="ADX3" s="0"/>
      <c r="ADY3" s="0"/>
      <c r="ADZ3" s="0"/>
      <c r="AEA3" s="0"/>
      <c r="AEB3" s="0"/>
      <c r="AEC3" s="0"/>
      <c r="AED3" s="0"/>
      <c r="AEE3" s="0"/>
      <c r="AEF3" s="0"/>
      <c r="AEG3" s="0"/>
      <c r="AEH3" s="0"/>
      <c r="AEI3" s="0"/>
      <c r="AEJ3" s="0"/>
      <c r="AEK3" s="0"/>
      <c r="AEL3" s="0"/>
      <c r="AEM3" s="0"/>
      <c r="AEN3" s="0"/>
      <c r="AEO3" s="0"/>
      <c r="AEP3" s="0"/>
      <c r="AEQ3" s="0"/>
      <c r="AER3" s="0"/>
      <c r="AES3" s="0"/>
      <c r="AET3" s="0"/>
      <c r="AEU3" s="0"/>
      <c r="AEV3" s="0"/>
      <c r="AEW3" s="0"/>
      <c r="AEX3" s="0"/>
      <c r="AEY3" s="0"/>
      <c r="AEZ3" s="0"/>
      <c r="AFA3" s="0"/>
      <c r="AFB3" s="0"/>
      <c r="AFC3" s="0"/>
      <c r="AFD3" s="0"/>
      <c r="AFE3" s="0"/>
      <c r="AFF3" s="0"/>
      <c r="AFG3" s="0"/>
      <c r="AFH3" s="0"/>
      <c r="AFI3" s="0"/>
      <c r="AFJ3" s="0"/>
      <c r="AFK3" s="0"/>
      <c r="AFL3" s="0"/>
      <c r="AFM3" s="0"/>
      <c r="AFN3" s="0"/>
      <c r="AFO3" s="0"/>
      <c r="AFP3" s="0"/>
      <c r="AFQ3" s="0"/>
      <c r="AFR3" s="0"/>
      <c r="AFS3" s="0"/>
      <c r="AFT3" s="0"/>
      <c r="AFU3" s="0"/>
      <c r="AFV3" s="0"/>
      <c r="AFW3" s="0"/>
      <c r="AFX3" s="0"/>
      <c r="AFY3" s="0"/>
      <c r="AFZ3" s="0"/>
      <c r="AGA3" s="0"/>
      <c r="AGB3" s="0"/>
      <c r="AGC3" s="0"/>
      <c r="AGD3" s="0"/>
      <c r="AGE3" s="0"/>
      <c r="AGF3" s="0"/>
      <c r="AGG3" s="0"/>
      <c r="AGH3" s="0"/>
      <c r="AGI3" s="0"/>
      <c r="AGJ3" s="0"/>
      <c r="AGK3" s="0"/>
      <c r="AGL3" s="0"/>
      <c r="AGM3" s="0"/>
      <c r="AGN3" s="0"/>
      <c r="AGO3" s="0"/>
      <c r="AGP3" s="0"/>
      <c r="AGQ3" s="0"/>
      <c r="AGR3" s="0"/>
      <c r="AGS3" s="0"/>
      <c r="AGT3" s="0"/>
      <c r="AGU3" s="0"/>
      <c r="AGV3" s="0"/>
      <c r="AGW3" s="0"/>
      <c r="AGX3" s="0"/>
      <c r="AGY3" s="0"/>
      <c r="AGZ3" s="0"/>
      <c r="AHA3" s="0"/>
      <c r="AHB3" s="0"/>
      <c r="AHC3" s="0"/>
      <c r="AHD3" s="0"/>
      <c r="AHE3" s="0"/>
      <c r="AHF3" s="0"/>
      <c r="AHG3" s="0"/>
      <c r="AHH3" s="0"/>
      <c r="AHI3" s="0"/>
      <c r="AHJ3" s="0"/>
      <c r="AHK3" s="0"/>
      <c r="AHL3" s="0"/>
      <c r="AHM3" s="0"/>
      <c r="AHN3" s="0"/>
      <c r="AHO3" s="0"/>
      <c r="AHP3" s="0"/>
      <c r="AHQ3" s="0"/>
      <c r="AHR3" s="0"/>
      <c r="AHS3" s="0"/>
      <c r="AHT3" s="0"/>
      <c r="AHU3" s="0"/>
      <c r="AHV3" s="0"/>
      <c r="AHW3" s="0"/>
      <c r="AHX3" s="0"/>
      <c r="AHY3" s="0"/>
      <c r="AHZ3" s="0"/>
      <c r="AIA3" s="0"/>
      <c r="AIB3" s="0"/>
      <c r="AIC3" s="0"/>
      <c r="AID3" s="0"/>
      <c r="AIE3" s="0"/>
      <c r="AIF3" s="0"/>
      <c r="AIG3" s="0"/>
      <c r="AIH3" s="0"/>
      <c r="AII3" s="0"/>
      <c r="AIJ3" s="0"/>
      <c r="AIK3" s="0"/>
      <c r="AIL3" s="0"/>
      <c r="AIM3" s="0"/>
      <c r="AIN3" s="0"/>
      <c r="AIO3" s="0"/>
      <c r="AIP3" s="0"/>
      <c r="AIQ3" s="0"/>
      <c r="AIR3" s="0"/>
      <c r="AIS3" s="0"/>
      <c r="AIT3" s="0"/>
      <c r="AIU3" s="0"/>
      <c r="AIV3" s="0"/>
      <c r="AIW3" s="0"/>
      <c r="AIX3" s="0"/>
      <c r="AIY3" s="0"/>
      <c r="AIZ3" s="0"/>
      <c r="AJA3" s="0"/>
      <c r="AJB3" s="0"/>
      <c r="AJC3" s="0"/>
      <c r="AJD3" s="0"/>
      <c r="AJE3" s="0"/>
      <c r="AJF3" s="0"/>
      <c r="AJG3" s="0"/>
      <c r="AJH3" s="0"/>
      <c r="AJI3" s="0"/>
      <c r="AJJ3" s="0"/>
      <c r="AJK3" s="0"/>
      <c r="AJL3" s="0"/>
      <c r="AJM3" s="0"/>
      <c r="AJN3" s="0"/>
      <c r="AJO3" s="0"/>
      <c r="AJP3" s="0"/>
      <c r="AJQ3" s="0"/>
      <c r="AJR3" s="0"/>
      <c r="AJS3" s="0"/>
      <c r="AJT3" s="0"/>
      <c r="AJU3" s="0"/>
      <c r="AJV3" s="0"/>
      <c r="AJW3" s="0"/>
      <c r="AJX3" s="0"/>
      <c r="AJY3" s="0"/>
      <c r="AJZ3" s="0"/>
      <c r="AKA3" s="0"/>
      <c r="AKB3" s="0"/>
      <c r="AKC3" s="0"/>
      <c r="AKD3" s="0"/>
      <c r="AKE3" s="0"/>
      <c r="AKF3" s="0"/>
      <c r="AKG3" s="0"/>
      <c r="AKH3" s="0"/>
      <c r="AKI3" s="0"/>
      <c r="AKJ3" s="0"/>
      <c r="AKK3" s="0"/>
      <c r="AKL3" s="0"/>
      <c r="AKM3" s="0"/>
      <c r="AKN3" s="0"/>
      <c r="AKO3" s="0"/>
      <c r="AKP3" s="0"/>
      <c r="AKQ3" s="0"/>
      <c r="AKR3" s="0"/>
      <c r="AKS3" s="0"/>
      <c r="AKT3" s="0"/>
      <c r="AKU3" s="0"/>
      <c r="AKV3" s="0"/>
      <c r="AKW3" s="0"/>
      <c r="AKX3" s="0"/>
      <c r="AKY3" s="0"/>
      <c r="AKZ3" s="0"/>
      <c r="ALA3" s="0"/>
      <c r="ALB3" s="0"/>
      <c r="ALC3" s="0"/>
      <c r="ALD3" s="0"/>
      <c r="ALE3" s="0"/>
      <c r="ALF3" s="0"/>
      <c r="ALG3" s="0"/>
      <c r="ALH3" s="0"/>
      <c r="ALI3" s="0"/>
      <c r="ALJ3" s="0"/>
      <c r="ALK3" s="0"/>
      <c r="ALL3" s="0"/>
      <c r="ALM3" s="0"/>
      <c r="ALN3" s="0"/>
      <c r="ALO3" s="0"/>
      <c r="ALP3" s="0"/>
      <c r="ALQ3" s="0"/>
      <c r="ALR3" s="0"/>
      <c r="ALS3" s="0"/>
      <c r="ALT3" s="0"/>
      <c r="ALU3" s="0"/>
      <c r="ALV3" s="0"/>
      <c r="ALW3" s="0"/>
      <c r="ALX3" s="0"/>
      <c r="ALY3" s="0"/>
      <c r="ALZ3" s="0"/>
      <c r="AMA3" s="0"/>
      <c r="AMB3" s="0"/>
      <c r="AMC3" s="0"/>
      <c r="AMD3" s="0"/>
      <c r="AME3" s="0"/>
      <c r="AMF3" s="0"/>
      <c r="AMG3" s="0"/>
      <c r="AMH3" s="0"/>
      <c r="AMI3" s="0"/>
      <c r="AMJ3" s="0"/>
    </row>
    <row r="4" customFormat="false" ht="15" hidden="false" customHeight="true" outlineLevel="0" collapsed="false">
      <c r="A4" s="0"/>
      <c r="B4" s="5"/>
      <c r="C4" s="6"/>
      <c r="D4" s="6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9"/>
      <c r="AC4" s="7"/>
      <c r="AD4" s="7"/>
      <c r="AE4" s="7"/>
      <c r="AF4" s="7"/>
      <c r="AG4" s="7"/>
      <c r="AH4" s="7"/>
      <c r="AI4" s="10"/>
      <c r="AJ4" s="11"/>
      <c r="AK4" s="11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  <c r="IX4" s="0"/>
      <c r="IY4" s="0"/>
      <c r="IZ4" s="0"/>
      <c r="JA4" s="0"/>
      <c r="JB4" s="0"/>
      <c r="JC4" s="0"/>
      <c r="JD4" s="0"/>
      <c r="JE4" s="0"/>
      <c r="JF4" s="0"/>
      <c r="JG4" s="0"/>
      <c r="JH4" s="0"/>
      <c r="JI4" s="0"/>
      <c r="JJ4" s="0"/>
      <c r="JK4" s="0"/>
      <c r="JL4" s="0"/>
      <c r="JM4" s="0"/>
      <c r="JN4" s="0"/>
      <c r="JO4" s="0"/>
      <c r="JP4" s="0"/>
      <c r="JQ4" s="0"/>
      <c r="JR4" s="0"/>
      <c r="JS4" s="0"/>
      <c r="JT4" s="0"/>
      <c r="JU4" s="0"/>
      <c r="JV4" s="0"/>
      <c r="JW4" s="0"/>
      <c r="JX4" s="0"/>
      <c r="JY4" s="0"/>
      <c r="JZ4" s="0"/>
      <c r="KA4" s="0"/>
      <c r="KB4" s="0"/>
      <c r="KC4" s="0"/>
      <c r="KD4" s="0"/>
      <c r="KE4" s="0"/>
      <c r="KF4" s="0"/>
      <c r="KG4" s="0"/>
      <c r="KH4" s="0"/>
      <c r="KI4" s="0"/>
      <c r="KJ4" s="0"/>
      <c r="KK4" s="0"/>
      <c r="KL4" s="0"/>
      <c r="KM4" s="0"/>
      <c r="KN4" s="0"/>
      <c r="KO4" s="0"/>
      <c r="KP4" s="0"/>
      <c r="KQ4" s="0"/>
      <c r="KR4" s="0"/>
      <c r="KS4" s="0"/>
      <c r="KT4" s="0"/>
      <c r="KU4" s="0"/>
      <c r="KV4" s="0"/>
      <c r="KW4" s="0"/>
      <c r="KX4" s="0"/>
      <c r="KY4" s="0"/>
      <c r="KZ4" s="0"/>
      <c r="LA4" s="0"/>
      <c r="LB4" s="0"/>
      <c r="LC4" s="0"/>
      <c r="LD4" s="0"/>
      <c r="LE4" s="0"/>
      <c r="LF4" s="0"/>
      <c r="LG4" s="0"/>
      <c r="LH4" s="0"/>
      <c r="LI4" s="0"/>
      <c r="LJ4" s="0"/>
      <c r="LK4" s="0"/>
      <c r="LL4" s="0"/>
      <c r="LM4" s="0"/>
      <c r="LN4" s="0"/>
      <c r="LO4" s="0"/>
      <c r="LP4" s="0"/>
      <c r="LQ4" s="0"/>
      <c r="LR4" s="0"/>
      <c r="LS4" s="0"/>
      <c r="LT4" s="0"/>
      <c r="LU4" s="0"/>
      <c r="LV4" s="0"/>
      <c r="LW4" s="0"/>
      <c r="LX4" s="0"/>
      <c r="LY4" s="0"/>
      <c r="LZ4" s="0"/>
      <c r="MA4" s="0"/>
      <c r="MB4" s="0"/>
      <c r="MC4" s="0"/>
      <c r="MD4" s="0"/>
      <c r="ME4" s="0"/>
      <c r="MF4" s="0"/>
      <c r="MG4" s="0"/>
      <c r="MH4" s="0"/>
      <c r="MI4" s="0"/>
      <c r="MJ4" s="0"/>
      <c r="MK4" s="0"/>
      <c r="ML4" s="0"/>
      <c r="MM4" s="0"/>
      <c r="MN4" s="0"/>
      <c r="MO4" s="0"/>
      <c r="MP4" s="0"/>
      <c r="MQ4" s="0"/>
      <c r="MR4" s="0"/>
      <c r="MS4" s="0"/>
      <c r="MT4" s="0"/>
      <c r="MU4" s="0"/>
      <c r="MV4" s="0"/>
      <c r="MW4" s="0"/>
      <c r="MX4" s="0"/>
      <c r="MY4" s="0"/>
      <c r="MZ4" s="0"/>
      <c r="NA4" s="0"/>
      <c r="NB4" s="0"/>
      <c r="NC4" s="0"/>
      <c r="ND4" s="0"/>
      <c r="NE4" s="0"/>
      <c r="NF4" s="0"/>
      <c r="NG4" s="0"/>
      <c r="NH4" s="0"/>
      <c r="NI4" s="0"/>
      <c r="NJ4" s="0"/>
      <c r="NK4" s="0"/>
      <c r="NL4" s="0"/>
      <c r="NM4" s="0"/>
      <c r="NN4" s="0"/>
      <c r="NO4" s="0"/>
      <c r="NP4" s="0"/>
      <c r="NQ4" s="0"/>
      <c r="NR4" s="0"/>
      <c r="NS4" s="0"/>
      <c r="NT4" s="0"/>
      <c r="NU4" s="0"/>
      <c r="NV4" s="0"/>
      <c r="NW4" s="0"/>
      <c r="NX4" s="0"/>
      <c r="NY4" s="0"/>
      <c r="NZ4" s="0"/>
      <c r="OA4" s="0"/>
      <c r="OB4" s="0"/>
      <c r="OC4" s="0"/>
      <c r="OD4" s="0"/>
      <c r="OE4" s="0"/>
      <c r="OF4" s="0"/>
      <c r="OG4" s="0"/>
      <c r="OH4" s="0"/>
      <c r="OI4" s="0"/>
      <c r="OJ4" s="0"/>
      <c r="OK4" s="0"/>
      <c r="OL4" s="0"/>
      <c r="OM4" s="0"/>
      <c r="ON4" s="0"/>
      <c r="OO4" s="0"/>
      <c r="OP4" s="0"/>
      <c r="OQ4" s="0"/>
      <c r="OR4" s="0"/>
      <c r="OS4" s="0"/>
      <c r="OT4" s="0"/>
      <c r="OU4" s="0"/>
      <c r="OV4" s="0"/>
      <c r="OW4" s="0"/>
      <c r="OX4" s="0"/>
      <c r="OY4" s="0"/>
      <c r="OZ4" s="0"/>
      <c r="PA4" s="0"/>
      <c r="PB4" s="0"/>
      <c r="PC4" s="0"/>
      <c r="PD4" s="0"/>
      <c r="PE4" s="0"/>
      <c r="PF4" s="0"/>
      <c r="PG4" s="0"/>
      <c r="PH4" s="0"/>
      <c r="PI4" s="0"/>
      <c r="PJ4" s="0"/>
      <c r="PK4" s="0"/>
      <c r="PL4" s="0"/>
      <c r="PM4" s="0"/>
      <c r="PN4" s="0"/>
      <c r="PO4" s="0"/>
      <c r="PP4" s="0"/>
      <c r="PQ4" s="0"/>
      <c r="PR4" s="0"/>
      <c r="PS4" s="0"/>
      <c r="PT4" s="0"/>
      <c r="PU4" s="0"/>
      <c r="PV4" s="0"/>
      <c r="PW4" s="0"/>
      <c r="PX4" s="0"/>
      <c r="PY4" s="0"/>
      <c r="PZ4" s="0"/>
      <c r="QA4" s="0"/>
      <c r="QB4" s="0"/>
      <c r="QC4" s="0"/>
      <c r="QD4" s="0"/>
      <c r="QE4" s="0"/>
      <c r="QF4" s="0"/>
      <c r="QG4" s="0"/>
      <c r="QH4" s="0"/>
      <c r="QI4" s="0"/>
      <c r="QJ4" s="0"/>
      <c r="QK4" s="0"/>
      <c r="QL4" s="0"/>
      <c r="QM4" s="0"/>
      <c r="QN4" s="0"/>
      <c r="QO4" s="0"/>
      <c r="QP4" s="0"/>
      <c r="QQ4" s="0"/>
      <c r="QR4" s="0"/>
      <c r="QS4" s="0"/>
      <c r="QT4" s="0"/>
      <c r="QU4" s="0"/>
      <c r="QV4" s="0"/>
      <c r="QW4" s="0"/>
      <c r="QX4" s="0"/>
      <c r="QY4" s="0"/>
      <c r="QZ4" s="0"/>
      <c r="RA4" s="0"/>
      <c r="RB4" s="0"/>
      <c r="RC4" s="0"/>
      <c r="RD4" s="0"/>
      <c r="RE4" s="0"/>
      <c r="RF4" s="0"/>
      <c r="RG4" s="0"/>
      <c r="RH4" s="0"/>
      <c r="RI4" s="0"/>
      <c r="RJ4" s="0"/>
      <c r="RK4" s="0"/>
      <c r="RL4" s="0"/>
      <c r="RM4" s="0"/>
      <c r="RN4" s="0"/>
      <c r="RO4" s="0"/>
      <c r="RP4" s="0"/>
      <c r="RQ4" s="0"/>
      <c r="RR4" s="0"/>
      <c r="RS4" s="0"/>
      <c r="RT4" s="0"/>
      <c r="RU4" s="0"/>
      <c r="RV4" s="0"/>
      <c r="RW4" s="0"/>
      <c r="RX4" s="0"/>
      <c r="RY4" s="0"/>
      <c r="RZ4" s="0"/>
      <c r="SA4" s="0"/>
      <c r="SB4" s="0"/>
      <c r="SC4" s="0"/>
      <c r="SD4" s="0"/>
      <c r="SE4" s="0"/>
      <c r="SF4" s="0"/>
      <c r="SG4" s="0"/>
      <c r="SH4" s="0"/>
      <c r="SI4" s="0"/>
      <c r="SJ4" s="0"/>
      <c r="SK4" s="0"/>
      <c r="SL4" s="0"/>
      <c r="SM4" s="0"/>
      <c r="SN4" s="0"/>
      <c r="SO4" s="0"/>
      <c r="SP4" s="0"/>
      <c r="SQ4" s="0"/>
      <c r="SR4" s="0"/>
      <c r="SS4" s="0"/>
      <c r="ST4" s="0"/>
      <c r="SU4" s="0"/>
      <c r="SV4" s="0"/>
      <c r="SW4" s="0"/>
      <c r="SX4" s="0"/>
      <c r="SY4" s="0"/>
      <c r="SZ4" s="0"/>
      <c r="TA4" s="0"/>
      <c r="TB4" s="0"/>
      <c r="TC4" s="0"/>
      <c r="TD4" s="0"/>
      <c r="TE4" s="0"/>
      <c r="TF4" s="0"/>
      <c r="TG4" s="0"/>
      <c r="TH4" s="0"/>
      <c r="TI4" s="0"/>
      <c r="TJ4" s="0"/>
      <c r="TK4" s="0"/>
      <c r="TL4" s="0"/>
      <c r="TM4" s="0"/>
      <c r="TN4" s="0"/>
      <c r="TO4" s="0"/>
      <c r="TP4" s="0"/>
      <c r="TQ4" s="0"/>
      <c r="TR4" s="0"/>
      <c r="TS4" s="0"/>
      <c r="TT4" s="0"/>
      <c r="TU4" s="0"/>
      <c r="TV4" s="0"/>
      <c r="TW4" s="0"/>
      <c r="TX4" s="0"/>
      <c r="TY4" s="0"/>
      <c r="TZ4" s="0"/>
      <c r="UA4" s="0"/>
      <c r="UB4" s="0"/>
      <c r="UC4" s="0"/>
      <c r="UD4" s="0"/>
      <c r="UE4" s="0"/>
      <c r="UF4" s="0"/>
      <c r="UG4" s="0"/>
      <c r="UH4" s="0"/>
      <c r="UI4" s="0"/>
      <c r="UJ4" s="0"/>
      <c r="UK4" s="0"/>
      <c r="UL4" s="0"/>
      <c r="UM4" s="0"/>
      <c r="UN4" s="0"/>
      <c r="UO4" s="0"/>
      <c r="UP4" s="0"/>
      <c r="UQ4" s="0"/>
      <c r="UR4" s="0"/>
      <c r="US4" s="0"/>
      <c r="UT4" s="0"/>
      <c r="UU4" s="0"/>
      <c r="UV4" s="0"/>
      <c r="UW4" s="0"/>
      <c r="UX4" s="0"/>
      <c r="UY4" s="0"/>
      <c r="UZ4" s="0"/>
      <c r="VA4" s="0"/>
      <c r="VB4" s="0"/>
      <c r="VC4" s="0"/>
      <c r="VD4" s="0"/>
      <c r="VE4" s="0"/>
      <c r="VF4" s="0"/>
      <c r="VG4" s="0"/>
      <c r="VH4" s="0"/>
      <c r="VI4" s="0"/>
      <c r="VJ4" s="0"/>
      <c r="VK4" s="0"/>
      <c r="VL4" s="0"/>
      <c r="VM4" s="0"/>
      <c r="VN4" s="0"/>
      <c r="VO4" s="0"/>
      <c r="VP4" s="0"/>
      <c r="VQ4" s="0"/>
      <c r="VR4" s="0"/>
      <c r="VS4" s="0"/>
      <c r="VT4" s="0"/>
      <c r="VU4" s="0"/>
      <c r="VV4" s="0"/>
      <c r="VW4" s="0"/>
      <c r="VX4" s="0"/>
      <c r="VY4" s="0"/>
      <c r="VZ4" s="0"/>
      <c r="WA4" s="0"/>
      <c r="WB4" s="0"/>
      <c r="WC4" s="0"/>
      <c r="WD4" s="0"/>
      <c r="WE4" s="0"/>
      <c r="WF4" s="0"/>
      <c r="WG4" s="0"/>
      <c r="WH4" s="0"/>
      <c r="WI4" s="0"/>
      <c r="WJ4" s="0"/>
      <c r="WK4" s="0"/>
      <c r="WL4" s="0"/>
      <c r="WM4" s="0"/>
      <c r="WN4" s="0"/>
      <c r="WO4" s="0"/>
      <c r="WP4" s="0"/>
      <c r="WQ4" s="0"/>
      <c r="WR4" s="0"/>
      <c r="WS4" s="0"/>
      <c r="WT4" s="0"/>
      <c r="WU4" s="0"/>
      <c r="WV4" s="0"/>
      <c r="WW4" s="0"/>
      <c r="WX4" s="0"/>
      <c r="WY4" s="0"/>
      <c r="WZ4" s="0"/>
      <c r="XA4" s="0"/>
      <c r="XB4" s="0"/>
      <c r="XC4" s="0"/>
      <c r="XD4" s="0"/>
      <c r="XE4" s="0"/>
      <c r="XF4" s="0"/>
      <c r="XG4" s="0"/>
      <c r="XH4" s="0"/>
      <c r="XI4" s="0"/>
      <c r="XJ4" s="0"/>
      <c r="XK4" s="0"/>
      <c r="XL4" s="0"/>
      <c r="XM4" s="0"/>
      <c r="XN4" s="0"/>
      <c r="XO4" s="0"/>
      <c r="XP4" s="0"/>
      <c r="XQ4" s="0"/>
      <c r="XR4" s="0"/>
      <c r="XS4" s="0"/>
      <c r="XT4" s="0"/>
      <c r="XU4" s="0"/>
      <c r="XV4" s="0"/>
      <c r="XW4" s="0"/>
      <c r="XX4" s="0"/>
      <c r="XY4" s="0"/>
      <c r="XZ4" s="0"/>
      <c r="YA4" s="0"/>
      <c r="YB4" s="0"/>
      <c r="YC4" s="0"/>
      <c r="YD4" s="0"/>
      <c r="YE4" s="0"/>
      <c r="YF4" s="0"/>
      <c r="YG4" s="0"/>
      <c r="YH4" s="0"/>
      <c r="YI4" s="0"/>
      <c r="YJ4" s="0"/>
      <c r="YK4" s="0"/>
      <c r="YL4" s="0"/>
      <c r="YM4" s="0"/>
      <c r="YN4" s="0"/>
      <c r="YO4" s="0"/>
      <c r="YP4" s="0"/>
      <c r="YQ4" s="0"/>
      <c r="YR4" s="0"/>
      <c r="YS4" s="0"/>
      <c r="YT4" s="0"/>
      <c r="YU4" s="0"/>
      <c r="YV4" s="0"/>
      <c r="YW4" s="0"/>
      <c r="YX4" s="0"/>
      <c r="YY4" s="0"/>
      <c r="YZ4" s="0"/>
      <c r="ZA4" s="0"/>
      <c r="ZB4" s="0"/>
      <c r="ZC4" s="0"/>
      <c r="ZD4" s="0"/>
      <c r="ZE4" s="0"/>
      <c r="ZF4" s="0"/>
      <c r="ZG4" s="0"/>
      <c r="ZH4" s="0"/>
      <c r="ZI4" s="0"/>
      <c r="ZJ4" s="0"/>
      <c r="ZK4" s="0"/>
      <c r="ZL4" s="0"/>
      <c r="ZM4" s="0"/>
      <c r="ZN4" s="0"/>
      <c r="ZO4" s="0"/>
      <c r="ZP4" s="0"/>
      <c r="ZQ4" s="0"/>
      <c r="ZR4" s="0"/>
      <c r="ZS4" s="0"/>
      <c r="ZT4" s="0"/>
      <c r="ZU4" s="0"/>
      <c r="ZV4" s="0"/>
      <c r="ZW4" s="0"/>
      <c r="ZX4" s="0"/>
      <c r="ZY4" s="0"/>
      <c r="ZZ4" s="0"/>
      <c r="AAA4" s="0"/>
      <c r="AAB4" s="0"/>
      <c r="AAC4" s="0"/>
      <c r="AAD4" s="0"/>
      <c r="AAE4" s="0"/>
      <c r="AAF4" s="0"/>
      <c r="AAG4" s="0"/>
      <c r="AAH4" s="0"/>
      <c r="AAI4" s="0"/>
      <c r="AAJ4" s="0"/>
      <c r="AAK4" s="0"/>
      <c r="AAL4" s="0"/>
      <c r="AAM4" s="0"/>
      <c r="AAN4" s="0"/>
      <c r="AAO4" s="0"/>
      <c r="AAP4" s="0"/>
      <c r="AAQ4" s="0"/>
      <c r="AAR4" s="0"/>
      <c r="AAS4" s="0"/>
      <c r="AAT4" s="0"/>
      <c r="AAU4" s="0"/>
      <c r="AAV4" s="0"/>
      <c r="AAW4" s="0"/>
      <c r="AAX4" s="0"/>
      <c r="AAY4" s="0"/>
      <c r="AAZ4" s="0"/>
      <c r="ABA4" s="0"/>
      <c r="ABB4" s="0"/>
      <c r="ABC4" s="0"/>
      <c r="ABD4" s="0"/>
      <c r="ABE4" s="0"/>
      <c r="ABF4" s="0"/>
      <c r="ABG4" s="0"/>
      <c r="ABH4" s="0"/>
      <c r="ABI4" s="0"/>
      <c r="ABJ4" s="0"/>
      <c r="ABK4" s="0"/>
      <c r="ABL4" s="0"/>
      <c r="ABM4" s="0"/>
      <c r="ABN4" s="0"/>
      <c r="ABO4" s="0"/>
      <c r="ABP4" s="0"/>
      <c r="ABQ4" s="0"/>
      <c r="ABR4" s="0"/>
      <c r="ABS4" s="0"/>
      <c r="ABT4" s="0"/>
      <c r="ABU4" s="0"/>
      <c r="ABV4" s="0"/>
      <c r="ABW4" s="0"/>
      <c r="ABX4" s="0"/>
      <c r="ABY4" s="0"/>
      <c r="ABZ4" s="0"/>
      <c r="ACA4" s="0"/>
      <c r="ACB4" s="0"/>
      <c r="ACC4" s="0"/>
      <c r="ACD4" s="0"/>
      <c r="ACE4" s="0"/>
      <c r="ACF4" s="0"/>
      <c r="ACG4" s="0"/>
      <c r="ACH4" s="0"/>
      <c r="ACI4" s="0"/>
      <c r="ACJ4" s="0"/>
      <c r="ACK4" s="0"/>
      <c r="ACL4" s="0"/>
      <c r="ACM4" s="0"/>
      <c r="ACN4" s="0"/>
      <c r="ACO4" s="0"/>
      <c r="ACP4" s="0"/>
      <c r="ACQ4" s="0"/>
      <c r="ACR4" s="0"/>
      <c r="ACS4" s="0"/>
      <c r="ACT4" s="0"/>
      <c r="ACU4" s="0"/>
      <c r="ACV4" s="0"/>
      <c r="ACW4" s="0"/>
      <c r="ACX4" s="0"/>
      <c r="ACY4" s="0"/>
      <c r="ACZ4" s="0"/>
      <c r="ADA4" s="0"/>
      <c r="ADB4" s="0"/>
      <c r="ADC4" s="0"/>
      <c r="ADD4" s="0"/>
      <c r="ADE4" s="0"/>
      <c r="ADF4" s="0"/>
      <c r="ADG4" s="0"/>
      <c r="ADH4" s="0"/>
      <c r="ADI4" s="0"/>
      <c r="ADJ4" s="0"/>
      <c r="ADK4" s="0"/>
      <c r="ADL4" s="0"/>
      <c r="ADM4" s="0"/>
      <c r="ADN4" s="0"/>
      <c r="ADO4" s="0"/>
      <c r="ADP4" s="0"/>
      <c r="ADQ4" s="0"/>
      <c r="ADR4" s="0"/>
      <c r="ADS4" s="0"/>
      <c r="ADT4" s="0"/>
      <c r="ADU4" s="0"/>
      <c r="ADV4" s="0"/>
      <c r="ADW4" s="0"/>
      <c r="ADX4" s="0"/>
      <c r="ADY4" s="0"/>
      <c r="ADZ4" s="0"/>
      <c r="AEA4" s="0"/>
      <c r="AEB4" s="0"/>
      <c r="AEC4" s="0"/>
      <c r="AED4" s="0"/>
      <c r="AEE4" s="0"/>
      <c r="AEF4" s="0"/>
      <c r="AEG4" s="0"/>
      <c r="AEH4" s="0"/>
      <c r="AEI4" s="0"/>
      <c r="AEJ4" s="0"/>
      <c r="AEK4" s="0"/>
      <c r="AEL4" s="0"/>
      <c r="AEM4" s="0"/>
      <c r="AEN4" s="0"/>
      <c r="AEO4" s="0"/>
      <c r="AEP4" s="0"/>
      <c r="AEQ4" s="0"/>
      <c r="AER4" s="0"/>
      <c r="AES4" s="0"/>
      <c r="AET4" s="0"/>
      <c r="AEU4" s="0"/>
      <c r="AEV4" s="0"/>
      <c r="AEW4" s="0"/>
      <c r="AEX4" s="0"/>
      <c r="AEY4" s="0"/>
      <c r="AEZ4" s="0"/>
      <c r="AFA4" s="0"/>
      <c r="AFB4" s="0"/>
      <c r="AFC4" s="0"/>
      <c r="AFD4" s="0"/>
      <c r="AFE4" s="0"/>
      <c r="AFF4" s="0"/>
      <c r="AFG4" s="0"/>
      <c r="AFH4" s="0"/>
      <c r="AFI4" s="0"/>
      <c r="AFJ4" s="0"/>
      <c r="AFK4" s="0"/>
      <c r="AFL4" s="0"/>
      <c r="AFM4" s="0"/>
      <c r="AFN4" s="0"/>
      <c r="AFO4" s="0"/>
      <c r="AFP4" s="0"/>
      <c r="AFQ4" s="0"/>
      <c r="AFR4" s="0"/>
      <c r="AFS4" s="0"/>
      <c r="AFT4" s="0"/>
      <c r="AFU4" s="0"/>
      <c r="AFV4" s="0"/>
      <c r="AFW4" s="0"/>
      <c r="AFX4" s="0"/>
      <c r="AFY4" s="0"/>
      <c r="AFZ4" s="0"/>
      <c r="AGA4" s="0"/>
      <c r="AGB4" s="0"/>
      <c r="AGC4" s="0"/>
      <c r="AGD4" s="0"/>
      <c r="AGE4" s="0"/>
      <c r="AGF4" s="0"/>
      <c r="AGG4" s="0"/>
      <c r="AGH4" s="0"/>
      <c r="AGI4" s="0"/>
      <c r="AGJ4" s="0"/>
      <c r="AGK4" s="0"/>
      <c r="AGL4" s="0"/>
      <c r="AGM4" s="0"/>
      <c r="AGN4" s="0"/>
      <c r="AGO4" s="0"/>
      <c r="AGP4" s="0"/>
      <c r="AGQ4" s="0"/>
      <c r="AGR4" s="0"/>
      <c r="AGS4" s="0"/>
      <c r="AGT4" s="0"/>
      <c r="AGU4" s="0"/>
      <c r="AGV4" s="0"/>
      <c r="AGW4" s="0"/>
      <c r="AGX4" s="0"/>
      <c r="AGY4" s="0"/>
      <c r="AGZ4" s="0"/>
      <c r="AHA4" s="0"/>
      <c r="AHB4" s="0"/>
      <c r="AHC4" s="0"/>
      <c r="AHD4" s="0"/>
      <c r="AHE4" s="0"/>
      <c r="AHF4" s="0"/>
      <c r="AHG4" s="0"/>
      <c r="AHH4" s="0"/>
      <c r="AHI4" s="0"/>
      <c r="AHJ4" s="0"/>
      <c r="AHK4" s="0"/>
      <c r="AHL4" s="0"/>
      <c r="AHM4" s="0"/>
      <c r="AHN4" s="0"/>
      <c r="AHO4" s="0"/>
      <c r="AHP4" s="0"/>
      <c r="AHQ4" s="0"/>
      <c r="AHR4" s="0"/>
      <c r="AHS4" s="0"/>
      <c r="AHT4" s="0"/>
      <c r="AHU4" s="0"/>
      <c r="AHV4" s="0"/>
      <c r="AHW4" s="0"/>
      <c r="AHX4" s="0"/>
      <c r="AHY4" s="0"/>
      <c r="AHZ4" s="0"/>
      <c r="AIA4" s="0"/>
      <c r="AIB4" s="0"/>
      <c r="AIC4" s="0"/>
      <c r="AID4" s="0"/>
      <c r="AIE4" s="0"/>
      <c r="AIF4" s="0"/>
      <c r="AIG4" s="0"/>
      <c r="AIH4" s="0"/>
      <c r="AII4" s="0"/>
      <c r="AIJ4" s="0"/>
      <c r="AIK4" s="0"/>
      <c r="AIL4" s="0"/>
      <c r="AIM4" s="0"/>
      <c r="AIN4" s="0"/>
      <c r="AIO4" s="0"/>
      <c r="AIP4" s="0"/>
      <c r="AIQ4" s="0"/>
      <c r="AIR4" s="0"/>
      <c r="AIS4" s="0"/>
      <c r="AIT4" s="0"/>
      <c r="AIU4" s="0"/>
      <c r="AIV4" s="0"/>
      <c r="AIW4" s="0"/>
      <c r="AIX4" s="0"/>
      <c r="AIY4" s="0"/>
      <c r="AIZ4" s="0"/>
      <c r="AJA4" s="0"/>
      <c r="AJB4" s="0"/>
      <c r="AJC4" s="0"/>
      <c r="AJD4" s="0"/>
      <c r="AJE4" s="0"/>
      <c r="AJF4" s="0"/>
      <c r="AJG4" s="0"/>
      <c r="AJH4" s="0"/>
      <c r="AJI4" s="0"/>
      <c r="AJJ4" s="0"/>
      <c r="AJK4" s="0"/>
      <c r="AJL4" s="0"/>
      <c r="AJM4" s="0"/>
      <c r="AJN4" s="0"/>
      <c r="AJO4" s="0"/>
      <c r="AJP4" s="0"/>
      <c r="AJQ4" s="0"/>
      <c r="AJR4" s="0"/>
      <c r="AJS4" s="0"/>
      <c r="AJT4" s="0"/>
      <c r="AJU4" s="0"/>
      <c r="AJV4" s="0"/>
      <c r="AJW4" s="0"/>
      <c r="AJX4" s="0"/>
      <c r="AJY4" s="0"/>
      <c r="AJZ4" s="0"/>
      <c r="AKA4" s="0"/>
      <c r="AKB4" s="0"/>
      <c r="AKC4" s="0"/>
      <c r="AKD4" s="0"/>
      <c r="AKE4" s="0"/>
      <c r="AKF4" s="0"/>
      <c r="AKG4" s="0"/>
      <c r="AKH4" s="0"/>
      <c r="AKI4" s="0"/>
      <c r="AKJ4" s="0"/>
      <c r="AKK4" s="0"/>
      <c r="AKL4" s="0"/>
      <c r="AKM4" s="0"/>
      <c r="AKN4" s="0"/>
      <c r="AKO4" s="0"/>
      <c r="AKP4" s="0"/>
      <c r="AKQ4" s="0"/>
      <c r="AKR4" s="0"/>
      <c r="AKS4" s="0"/>
      <c r="AKT4" s="0"/>
      <c r="AKU4" s="0"/>
      <c r="AKV4" s="0"/>
      <c r="AKW4" s="0"/>
      <c r="AKX4" s="0"/>
      <c r="AKY4" s="0"/>
      <c r="AKZ4" s="0"/>
      <c r="ALA4" s="0"/>
      <c r="ALB4" s="0"/>
      <c r="ALC4" s="0"/>
      <c r="ALD4" s="0"/>
      <c r="ALE4" s="0"/>
      <c r="ALF4" s="0"/>
      <c r="ALG4" s="0"/>
      <c r="ALH4" s="0"/>
      <c r="ALI4" s="0"/>
      <c r="ALJ4" s="0"/>
      <c r="ALK4" s="0"/>
      <c r="ALL4" s="0"/>
      <c r="ALM4" s="0"/>
      <c r="ALN4" s="0"/>
      <c r="ALO4" s="0"/>
      <c r="ALP4" s="0"/>
      <c r="ALQ4" s="0"/>
      <c r="ALR4" s="0"/>
      <c r="ALS4" s="0"/>
      <c r="ALT4" s="0"/>
      <c r="ALU4" s="0"/>
      <c r="ALV4" s="0"/>
      <c r="ALW4" s="0"/>
      <c r="ALX4" s="0"/>
      <c r="ALY4" s="0"/>
      <c r="ALZ4" s="0"/>
      <c r="AMA4" s="0"/>
      <c r="AMB4" s="0"/>
      <c r="AMC4" s="0"/>
      <c r="AMD4" s="0"/>
      <c r="AME4" s="0"/>
      <c r="AMF4" s="0"/>
      <c r="AMG4" s="0"/>
      <c r="AMH4" s="0"/>
      <c r="AMI4" s="0"/>
      <c r="AMJ4" s="0"/>
    </row>
    <row r="5" customFormat="false" ht="15.75" hidden="false" customHeight="true" outlineLevel="0" collapsed="false">
      <c r="A5" s="0"/>
      <c r="B5" s="5"/>
      <c r="C5" s="6"/>
      <c r="D5" s="6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5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9"/>
      <c r="AC5" s="7"/>
      <c r="AD5" s="7"/>
      <c r="AE5" s="7"/>
      <c r="AF5" s="7"/>
      <c r="AG5" s="7"/>
      <c r="AH5" s="7"/>
      <c r="AI5" s="10"/>
      <c r="AJ5" s="11"/>
      <c r="AK5" s="11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  <c r="IW5" s="0"/>
      <c r="IX5" s="0"/>
      <c r="IY5" s="0"/>
      <c r="IZ5" s="0"/>
      <c r="JA5" s="0"/>
      <c r="JB5" s="0"/>
      <c r="JC5" s="0"/>
      <c r="JD5" s="0"/>
      <c r="JE5" s="0"/>
      <c r="JF5" s="0"/>
      <c r="JG5" s="0"/>
      <c r="JH5" s="0"/>
      <c r="JI5" s="0"/>
      <c r="JJ5" s="0"/>
      <c r="JK5" s="0"/>
      <c r="JL5" s="0"/>
      <c r="JM5" s="0"/>
      <c r="JN5" s="0"/>
      <c r="JO5" s="0"/>
      <c r="JP5" s="0"/>
      <c r="JQ5" s="0"/>
      <c r="JR5" s="0"/>
      <c r="JS5" s="0"/>
      <c r="JT5" s="0"/>
      <c r="JU5" s="0"/>
      <c r="JV5" s="0"/>
      <c r="JW5" s="0"/>
      <c r="JX5" s="0"/>
      <c r="JY5" s="0"/>
      <c r="JZ5" s="0"/>
      <c r="KA5" s="0"/>
      <c r="KB5" s="0"/>
      <c r="KC5" s="0"/>
      <c r="KD5" s="0"/>
      <c r="KE5" s="0"/>
      <c r="KF5" s="0"/>
      <c r="KG5" s="0"/>
      <c r="KH5" s="0"/>
      <c r="KI5" s="0"/>
      <c r="KJ5" s="0"/>
      <c r="KK5" s="0"/>
      <c r="KL5" s="0"/>
      <c r="KM5" s="0"/>
      <c r="KN5" s="0"/>
      <c r="KO5" s="0"/>
      <c r="KP5" s="0"/>
      <c r="KQ5" s="0"/>
      <c r="KR5" s="0"/>
      <c r="KS5" s="0"/>
      <c r="KT5" s="0"/>
      <c r="KU5" s="0"/>
      <c r="KV5" s="0"/>
      <c r="KW5" s="0"/>
      <c r="KX5" s="0"/>
      <c r="KY5" s="0"/>
      <c r="KZ5" s="0"/>
      <c r="LA5" s="0"/>
      <c r="LB5" s="0"/>
      <c r="LC5" s="0"/>
      <c r="LD5" s="0"/>
      <c r="LE5" s="0"/>
      <c r="LF5" s="0"/>
      <c r="LG5" s="0"/>
      <c r="LH5" s="0"/>
      <c r="LI5" s="0"/>
      <c r="LJ5" s="0"/>
      <c r="LK5" s="0"/>
      <c r="LL5" s="0"/>
      <c r="LM5" s="0"/>
      <c r="LN5" s="0"/>
      <c r="LO5" s="0"/>
      <c r="LP5" s="0"/>
      <c r="LQ5" s="0"/>
      <c r="LR5" s="0"/>
      <c r="LS5" s="0"/>
      <c r="LT5" s="0"/>
      <c r="LU5" s="0"/>
      <c r="LV5" s="0"/>
      <c r="LW5" s="0"/>
      <c r="LX5" s="0"/>
      <c r="LY5" s="0"/>
      <c r="LZ5" s="0"/>
      <c r="MA5" s="0"/>
      <c r="MB5" s="0"/>
      <c r="MC5" s="0"/>
      <c r="MD5" s="0"/>
      <c r="ME5" s="0"/>
      <c r="MF5" s="0"/>
      <c r="MG5" s="0"/>
      <c r="MH5" s="0"/>
      <c r="MI5" s="0"/>
      <c r="MJ5" s="0"/>
      <c r="MK5" s="0"/>
      <c r="ML5" s="0"/>
      <c r="MM5" s="0"/>
      <c r="MN5" s="0"/>
      <c r="MO5" s="0"/>
      <c r="MP5" s="0"/>
      <c r="MQ5" s="0"/>
      <c r="MR5" s="0"/>
      <c r="MS5" s="0"/>
      <c r="MT5" s="0"/>
      <c r="MU5" s="0"/>
      <c r="MV5" s="0"/>
      <c r="MW5" s="0"/>
      <c r="MX5" s="0"/>
      <c r="MY5" s="0"/>
      <c r="MZ5" s="0"/>
      <c r="NA5" s="0"/>
      <c r="NB5" s="0"/>
      <c r="NC5" s="0"/>
      <c r="ND5" s="0"/>
      <c r="NE5" s="0"/>
      <c r="NF5" s="0"/>
      <c r="NG5" s="0"/>
      <c r="NH5" s="0"/>
      <c r="NI5" s="0"/>
      <c r="NJ5" s="0"/>
      <c r="NK5" s="0"/>
      <c r="NL5" s="0"/>
      <c r="NM5" s="0"/>
      <c r="NN5" s="0"/>
      <c r="NO5" s="0"/>
      <c r="NP5" s="0"/>
      <c r="NQ5" s="0"/>
      <c r="NR5" s="0"/>
      <c r="NS5" s="0"/>
      <c r="NT5" s="0"/>
      <c r="NU5" s="0"/>
      <c r="NV5" s="0"/>
      <c r="NW5" s="0"/>
      <c r="NX5" s="0"/>
      <c r="NY5" s="0"/>
      <c r="NZ5" s="0"/>
      <c r="OA5" s="0"/>
      <c r="OB5" s="0"/>
      <c r="OC5" s="0"/>
      <c r="OD5" s="0"/>
      <c r="OE5" s="0"/>
      <c r="OF5" s="0"/>
      <c r="OG5" s="0"/>
      <c r="OH5" s="0"/>
      <c r="OI5" s="0"/>
      <c r="OJ5" s="0"/>
      <c r="OK5" s="0"/>
      <c r="OL5" s="0"/>
      <c r="OM5" s="0"/>
      <c r="ON5" s="0"/>
      <c r="OO5" s="0"/>
      <c r="OP5" s="0"/>
      <c r="OQ5" s="0"/>
      <c r="OR5" s="0"/>
      <c r="OS5" s="0"/>
      <c r="OT5" s="0"/>
      <c r="OU5" s="0"/>
      <c r="OV5" s="0"/>
      <c r="OW5" s="0"/>
      <c r="OX5" s="0"/>
      <c r="OY5" s="0"/>
      <c r="OZ5" s="0"/>
      <c r="PA5" s="0"/>
      <c r="PB5" s="0"/>
      <c r="PC5" s="0"/>
      <c r="PD5" s="0"/>
      <c r="PE5" s="0"/>
      <c r="PF5" s="0"/>
      <c r="PG5" s="0"/>
      <c r="PH5" s="0"/>
      <c r="PI5" s="0"/>
      <c r="PJ5" s="0"/>
      <c r="PK5" s="0"/>
      <c r="PL5" s="0"/>
      <c r="PM5" s="0"/>
      <c r="PN5" s="0"/>
      <c r="PO5" s="0"/>
      <c r="PP5" s="0"/>
      <c r="PQ5" s="0"/>
      <c r="PR5" s="0"/>
      <c r="PS5" s="0"/>
      <c r="PT5" s="0"/>
      <c r="PU5" s="0"/>
      <c r="PV5" s="0"/>
      <c r="PW5" s="0"/>
      <c r="PX5" s="0"/>
      <c r="PY5" s="0"/>
      <c r="PZ5" s="0"/>
      <c r="QA5" s="0"/>
      <c r="QB5" s="0"/>
      <c r="QC5" s="0"/>
      <c r="QD5" s="0"/>
      <c r="QE5" s="0"/>
      <c r="QF5" s="0"/>
      <c r="QG5" s="0"/>
      <c r="QH5" s="0"/>
      <c r="QI5" s="0"/>
      <c r="QJ5" s="0"/>
      <c r="QK5" s="0"/>
      <c r="QL5" s="0"/>
      <c r="QM5" s="0"/>
      <c r="QN5" s="0"/>
      <c r="QO5" s="0"/>
      <c r="QP5" s="0"/>
      <c r="QQ5" s="0"/>
      <c r="QR5" s="0"/>
      <c r="QS5" s="0"/>
      <c r="QT5" s="0"/>
      <c r="QU5" s="0"/>
      <c r="QV5" s="0"/>
      <c r="QW5" s="0"/>
      <c r="QX5" s="0"/>
      <c r="QY5" s="0"/>
      <c r="QZ5" s="0"/>
      <c r="RA5" s="0"/>
      <c r="RB5" s="0"/>
      <c r="RC5" s="0"/>
      <c r="RD5" s="0"/>
      <c r="RE5" s="0"/>
      <c r="RF5" s="0"/>
      <c r="RG5" s="0"/>
      <c r="RH5" s="0"/>
      <c r="RI5" s="0"/>
      <c r="RJ5" s="0"/>
      <c r="RK5" s="0"/>
      <c r="RL5" s="0"/>
      <c r="RM5" s="0"/>
      <c r="RN5" s="0"/>
      <c r="RO5" s="0"/>
      <c r="RP5" s="0"/>
      <c r="RQ5" s="0"/>
      <c r="RR5" s="0"/>
      <c r="RS5" s="0"/>
      <c r="RT5" s="0"/>
      <c r="RU5" s="0"/>
      <c r="RV5" s="0"/>
      <c r="RW5" s="0"/>
      <c r="RX5" s="0"/>
      <c r="RY5" s="0"/>
      <c r="RZ5" s="0"/>
      <c r="SA5" s="0"/>
      <c r="SB5" s="0"/>
      <c r="SC5" s="0"/>
      <c r="SD5" s="0"/>
      <c r="SE5" s="0"/>
      <c r="SF5" s="0"/>
      <c r="SG5" s="0"/>
      <c r="SH5" s="0"/>
      <c r="SI5" s="0"/>
      <c r="SJ5" s="0"/>
      <c r="SK5" s="0"/>
      <c r="SL5" s="0"/>
      <c r="SM5" s="0"/>
      <c r="SN5" s="0"/>
      <c r="SO5" s="0"/>
      <c r="SP5" s="0"/>
      <c r="SQ5" s="0"/>
      <c r="SR5" s="0"/>
      <c r="SS5" s="0"/>
      <c r="ST5" s="0"/>
      <c r="SU5" s="0"/>
      <c r="SV5" s="0"/>
      <c r="SW5" s="0"/>
      <c r="SX5" s="0"/>
      <c r="SY5" s="0"/>
      <c r="SZ5" s="0"/>
      <c r="TA5" s="0"/>
      <c r="TB5" s="0"/>
      <c r="TC5" s="0"/>
      <c r="TD5" s="0"/>
      <c r="TE5" s="0"/>
      <c r="TF5" s="0"/>
      <c r="TG5" s="0"/>
      <c r="TH5" s="0"/>
      <c r="TI5" s="0"/>
      <c r="TJ5" s="0"/>
      <c r="TK5" s="0"/>
      <c r="TL5" s="0"/>
      <c r="TM5" s="0"/>
      <c r="TN5" s="0"/>
      <c r="TO5" s="0"/>
      <c r="TP5" s="0"/>
      <c r="TQ5" s="0"/>
      <c r="TR5" s="0"/>
      <c r="TS5" s="0"/>
      <c r="TT5" s="0"/>
      <c r="TU5" s="0"/>
      <c r="TV5" s="0"/>
      <c r="TW5" s="0"/>
      <c r="TX5" s="0"/>
      <c r="TY5" s="0"/>
      <c r="TZ5" s="0"/>
      <c r="UA5" s="0"/>
      <c r="UB5" s="0"/>
      <c r="UC5" s="0"/>
      <c r="UD5" s="0"/>
      <c r="UE5" s="0"/>
      <c r="UF5" s="0"/>
      <c r="UG5" s="0"/>
      <c r="UH5" s="0"/>
      <c r="UI5" s="0"/>
      <c r="UJ5" s="0"/>
      <c r="UK5" s="0"/>
      <c r="UL5" s="0"/>
      <c r="UM5" s="0"/>
      <c r="UN5" s="0"/>
      <c r="UO5" s="0"/>
      <c r="UP5" s="0"/>
      <c r="UQ5" s="0"/>
      <c r="UR5" s="0"/>
      <c r="US5" s="0"/>
      <c r="UT5" s="0"/>
      <c r="UU5" s="0"/>
      <c r="UV5" s="0"/>
      <c r="UW5" s="0"/>
      <c r="UX5" s="0"/>
      <c r="UY5" s="0"/>
      <c r="UZ5" s="0"/>
      <c r="VA5" s="0"/>
      <c r="VB5" s="0"/>
      <c r="VC5" s="0"/>
      <c r="VD5" s="0"/>
      <c r="VE5" s="0"/>
      <c r="VF5" s="0"/>
      <c r="VG5" s="0"/>
      <c r="VH5" s="0"/>
      <c r="VI5" s="0"/>
      <c r="VJ5" s="0"/>
      <c r="VK5" s="0"/>
      <c r="VL5" s="0"/>
      <c r="VM5" s="0"/>
      <c r="VN5" s="0"/>
      <c r="VO5" s="0"/>
      <c r="VP5" s="0"/>
      <c r="VQ5" s="0"/>
      <c r="VR5" s="0"/>
      <c r="VS5" s="0"/>
      <c r="VT5" s="0"/>
      <c r="VU5" s="0"/>
      <c r="VV5" s="0"/>
      <c r="VW5" s="0"/>
      <c r="VX5" s="0"/>
      <c r="VY5" s="0"/>
      <c r="VZ5" s="0"/>
      <c r="WA5" s="0"/>
      <c r="WB5" s="0"/>
      <c r="WC5" s="0"/>
      <c r="WD5" s="0"/>
      <c r="WE5" s="0"/>
      <c r="WF5" s="0"/>
      <c r="WG5" s="0"/>
      <c r="WH5" s="0"/>
      <c r="WI5" s="0"/>
      <c r="WJ5" s="0"/>
      <c r="WK5" s="0"/>
      <c r="WL5" s="0"/>
      <c r="WM5" s="0"/>
      <c r="WN5" s="0"/>
      <c r="WO5" s="0"/>
      <c r="WP5" s="0"/>
      <c r="WQ5" s="0"/>
      <c r="WR5" s="0"/>
      <c r="WS5" s="0"/>
      <c r="WT5" s="0"/>
      <c r="WU5" s="0"/>
      <c r="WV5" s="0"/>
      <c r="WW5" s="0"/>
      <c r="WX5" s="0"/>
      <c r="WY5" s="0"/>
      <c r="WZ5" s="0"/>
      <c r="XA5" s="0"/>
      <c r="XB5" s="0"/>
      <c r="XC5" s="0"/>
      <c r="XD5" s="0"/>
      <c r="XE5" s="0"/>
      <c r="XF5" s="0"/>
      <c r="XG5" s="0"/>
      <c r="XH5" s="0"/>
      <c r="XI5" s="0"/>
      <c r="XJ5" s="0"/>
      <c r="XK5" s="0"/>
      <c r="XL5" s="0"/>
      <c r="XM5" s="0"/>
      <c r="XN5" s="0"/>
      <c r="XO5" s="0"/>
      <c r="XP5" s="0"/>
      <c r="XQ5" s="0"/>
      <c r="XR5" s="0"/>
      <c r="XS5" s="0"/>
      <c r="XT5" s="0"/>
      <c r="XU5" s="0"/>
      <c r="XV5" s="0"/>
      <c r="XW5" s="0"/>
      <c r="XX5" s="0"/>
      <c r="XY5" s="0"/>
      <c r="XZ5" s="0"/>
      <c r="YA5" s="0"/>
      <c r="YB5" s="0"/>
      <c r="YC5" s="0"/>
      <c r="YD5" s="0"/>
      <c r="YE5" s="0"/>
      <c r="YF5" s="0"/>
      <c r="YG5" s="0"/>
      <c r="YH5" s="0"/>
      <c r="YI5" s="0"/>
      <c r="YJ5" s="0"/>
      <c r="YK5" s="0"/>
      <c r="YL5" s="0"/>
      <c r="YM5" s="0"/>
      <c r="YN5" s="0"/>
      <c r="YO5" s="0"/>
      <c r="YP5" s="0"/>
      <c r="YQ5" s="0"/>
      <c r="YR5" s="0"/>
      <c r="YS5" s="0"/>
      <c r="YT5" s="0"/>
      <c r="YU5" s="0"/>
      <c r="YV5" s="0"/>
      <c r="YW5" s="0"/>
      <c r="YX5" s="0"/>
      <c r="YY5" s="0"/>
      <c r="YZ5" s="0"/>
      <c r="ZA5" s="0"/>
      <c r="ZB5" s="0"/>
      <c r="ZC5" s="0"/>
      <c r="ZD5" s="0"/>
      <c r="ZE5" s="0"/>
      <c r="ZF5" s="0"/>
      <c r="ZG5" s="0"/>
      <c r="ZH5" s="0"/>
      <c r="ZI5" s="0"/>
      <c r="ZJ5" s="0"/>
      <c r="ZK5" s="0"/>
      <c r="ZL5" s="0"/>
      <c r="ZM5" s="0"/>
      <c r="ZN5" s="0"/>
      <c r="ZO5" s="0"/>
      <c r="ZP5" s="0"/>
      <c r="ZQ5" s="0"/>
      <c r="ZR5" s="0"/>
      <c r="ZS5" s="0"/>
      <c r="ZT5" s="0"/>
      <c r="ZU5" s="0"/>
      <c r="ZV5" s="0"/>
      <c r="ZW5" s="0"/>
      <c r="ZX5" s="0"/>
      <c r="ZY5" s="0"/>
      <c r="ZZ5" s="0"/>
      <c r="AAA5" s="0"/>
      <c r="AAB5" s="0"/>
      <c r="AAC5" s="0"/>
      <c r="AAD5" s="0"/>
      <c r="AAE5" s="0"/>
      <c r="AAF5" s="0"/>
      <c r="AAG5" s="0"/>
      <c r="AAH5" s="0"/>
      <c r="AAI5" s="0"/>
      <c r="AAJ5" s="0"/>
      <c r="AAK5" s="0"/>
      <c r="AAL5" s="0"/>
      <c r="AAM5" s="0"/>
      <c r="AAN5" s="0"/>
      <c r="AAO5" s="0"/>
      <c r="AAP5" s="0"/>
      <c r="AAQ5" s="0"/>
      <c r="AAR5" s="0"/>
      <c r="AAS5" s="0"/>
      <c r="AAT5" s="0"/>
      <c r="AAU5" s="0"/>
      <c r="AAV5" s="0"/>
      <c r="AAW5" s="0"/>
      <c r="AAX5" s="0"/>
      <c r="AAY5" s="0"/>
      <c r="AAZ5" s="0"/>
      <c r="ABA5" s="0"/>
      <c r="ABB5" s="0"/>
      <c r="ABC5" s="0"/>
      <c r="ABD5" s="0"/>
      <c r="ABE5" s="0"/>
      <c r="ABF5" s="0"/>
      <c r="ABG5" s="0"/>
      <c r="ABH5" s="0"/>
      <c r="ABI5" s="0"/>
      <c r="ABJ5" s="0"/>
      <c r="ABK5" s="0"/>
      <c r="ABL5" s="0"/>
      <c r="ABM5" s="0"/>
      <c r="ABN5" s="0"/>
      <c r="ABO5" s="0"/>
      <c r="ABP5" s="0"/>
      <c r="ABQ5" s="0"/>
      <c r="ABR5" s="0"/>
      <c r="ABS5" s="0"/>
      <c r="ABT5" s="0"/>
      <c r="ABU5" s="0"/>
      <c r="ABV5" s="0"/>
      <c r="ABW5" s="0"/>
      <c r="ABX5" s="0"/>
      <c r="ABY5" s="0"/>
      <c r="ABZ5" s="0"/>
      <c r="ACA5" s="0"/>
      <c r="ACB5" s="0"/>
      <c r="ACC5" s="0"/>
      <c r="ACD5" s="0"/>
      <c r="ACE5" s="0"/>
      <c r="ACF5" s="0"/>
      <c r="ACG5" s="0"/>
      <c r="ACH5" s="0"/>
      <c r="ACI5" s="0"/>
      <c r="ACJ5" s="0"/>
      <c r="ACK5" s="0"/>
      <c r="ACL5" s="0"/>
      <c r="ACM5" s="0"/>
      <c r="ACN5" s="0"/>
      <c r="ACO5" s="0"/>
      <c r="ACP5" s="0"/>
      <c r="ACQ5" s="0"/>
      <c r="ACR5" s="0"/>
      <c r="ACS5" s="0"/>
      <c r="ACT5" s="0"/>
      <c r="ACU5" s="0"/>
      <c r="ACV5" s="0"/>
      <c r="ACW5" s="0"/>
      <c r="ACX5" s="0"/>
      <c r="ACY5" s="0"/>
      <c r="ACZ5" s="0"/>
      <c r="ADA5" s="0"/>
      <c r="ADB5" s="0"/>
      <c r="ADC5" s="0"/>
      <c r="ADD5" s="0"/>
      <c r="ADE5" s="0"/>
      <c r="ADF5" s="0"/>
      <c r="ADG5" s="0"/>
      <c r="ADH5" s="0"/>
      <c r="ADI5" s="0"/>
      <c r="ADJ5" s="0"/>
      <c r="ADK5" s="0"/>
      <c r="ADL5" s="0"/>
      <c r="ADM5" s="0"/>
      <c r="ADN5" s="0"/>
      <c r="ADO5" s="0"/>
      <c r="ADP5" s="0"/>
      <c r="ADQ5" s="0"/>
      <c r="ADR5" s="0"/>
      <c r="ADS5" s="0"/>
      <c r="ADT5" s="0"/>
      <c r="ADU5" s="0"/>
      <c r="ADV5" s="0"/>
      <c r="ADW5" s="0"/>
      <c r="ADX5" s="0"/>
      <c r="ADY5" s="0"/>
      <c r="ADZ5" s="0"/>
      <c r="AEA5" s="0"/>
      <c r="AEB5" s="0"/>
      <c r="AEC5" s="0"/>
      <c r="AED5" s="0"/>
      <c r="AEE5" s="0"/>
      <c r="AEF5" s="0"/>
      <c r="AEG5" s="0"/>
      <c r="AEH5" s="0"/>
      <c r="AEI5" s="0"/>
      <c r="AEJ5" s="0"/>
      <c r="AEK5" s="0"/>
      <c r="AEL5" s="0"/>
      <c r="AEM5" s="0"/>
      <c r="AEN5" s="0"/>
      <c r="AEO5" s="0"/>
      <c r="AEP5" s="0"/>
      <c r="AEQ5" s="0"/>
      <c r="AER5" s="0"/>
      <c r="AES5" s="0"/>
      <c r="AET5" s="0"/>
      <c r="AEU5" s="0"/>
      <c r="AEV5" s="0"/>
      <c r="AEW5" s="0"/>
      <c r="AEX5" s="0"/>
      <c r="AEY5" s="0"/>
      <c r="AEZ5" s="0"/>
      <c r="AFA5" s="0"/>
      <c r="AFB5" s="0"/>
      <c r="AFC5" s="0"/>
      <c r="AFD5" s="0"/>
      <c r="AFE5" s="0"/>
      <c r="AFF5" s="0"/>
      <c r="AFG5" s="0"/>
      <c r="AFH5" s="0"/>
      <c r="AFI5" s="0"/>
      <c r="AFJ5" s="0"/>
      <c r="AFK5" s="0"/>
      <c r="AFL5" s="0"/>
      <c r="AFM5" s="0"/>
      <c r="AFN5" s="0"/>
      <c r="AFO5" s="0"/>
      <c r="AFP5" s="0"/>
      <c r="AFQ5" s="0"/>
      <c r="AFR5" s="0"/>
      <c r="AFS5" s="0"/>
      <c r="AFT5" s="0"/>
      <c r="AFU5" s="0"/>
      <c r="AFV5" s="0"/>
      <c r="AFW5" s="0"/>
      <c r="AFX5" s="0"/>
      <c r="AFY5" s="0"/>
      <c r="AFZ5" s="0"/>
      <c r="AGA5" s="0"/>
      <c r="AGB5" s="0"/>
      <c r="AGC5" s="0"/>
      <c r="AGD5" s="0"/>
      <c r="AGE5" s="0"/>
      <c r="AGF5" s="0"/>
      <c r="AGG5" s="0"/>
      <c r="AGH5" s="0"/>
      <c r="AGI5" s="0"/>
      <c r="AGJ5" s="0"/>
      <c r="AGK5" s="0"/>
      <c r="AGL5" s="0"/>
      <c r="AGM5" s="0"/>
      <c r="AGN5" s="0"/>
      <c r="AGO5" s="0"/>
      <c r="AGP5" s="0"/>
      <c r="AGQ5" s="0"/>
      <c r="AGR5" s="0"/>
      <c r="AGS5" s="0"/>
      <c r="AGT5" s="0"/>
      <c r="AGU5" s="0"/>
      <c r="AGV5" s="0"/>
      <c r="AGW5" s="0"/>
      <c r="AGX5" s="0"/>
      <c r="AGY5" s="0"/>
      <c r="AGZ5" s="0"/>
      <c r="AHA5" s="0"/>
      <c r="AHB5" s="0"/>
      <c r="AHC5" s="0"/>
      <c r="AHD5" s="0"/>
      <c r="AHE5" s="0"/>
      <c r="AHF5" s="0"/>
      <c r="AHG5" s="0"/>
      <c r="AHH5" s="0"/>
      <c r="AHI5" s="0"/>
      <c r="AHJ5" s="0"/>
      <c r="AHK5" s="0"/>
      <c r="AHL5" s="0"/>
      <c r="AHM5" s="0"/>
      <c r="AHN5" s="0"/>
      <c r="AHO5" s="0"/>
      <c r="AHP5" s="0"/>
      <c r="AHQ5" s="0"/>
      <c r="AHR5" s="0"/>
      <c r="AHS5" s="0"/>
      <c r="AHT5" s="0"/>
      <c r="AHU5" s="0"/>
      <c r="AHV5" s="0"/>
      <c r="AHW5" s="0"/>
      <c r="AHX5" s="0"/>
      <c r="AHY5" s="0"/>
      <c r="AHZ5" s="0"/>
      <c r="AIA5" s="0"/>
      <c r="AIB5" s="0"/>
      <c r="AIC5" s="0"/>
      <c r="AID5" s="0"/>
      <c r="AIE5" s="0"/>
      <c r="AIF5" s="0"/>
      <c r="AIG5" s="0"/>
      <c r="AIH5" s="0"/>
      <c r="AII5" s="0"/>
      <c r="AIJ5" s="0"/>
      <c r="AIK5" s="0"/>
      <c r="AIL5" s="0"/>
      <c r="AIM5" s="0"/>
      <c r="AIN5" s="0"/>
      <c r="AIO5" s="0"/>
      <c r="AIP5" s="0"/>
      <c r="AIQ5" s="0"/>
      <c r="AIR5" s="0"/>
      <c r="AIS5" s="0"/>
      <c r="AIT5" s="0"/>
      <c r="AIU5" s="0"/>
      <c r="AIV5" s="0"/>
      <c r="AIW5" s="0"/>
      <c r="AIX5" s="0"/>
      <c r="AIY5" s="0"/>
      <c r="AIZ5" s="0"/>
      <c r="AJA5" s="0"/>
      <c r="AJB5" s="0"/>
      <c r="AJC5" s="0"/>
      <c r="AJD5" s="0"/>
      <c r="AJE5" s="0"/>
      <c r="AJF5" s="0"/>
      <c r="AJG5" s="0"/>
      <c r="AJH5" s="0"/>
      <c r="AJI5" s="0"/>
      <c r="AJJ5" s="0"/>
      <c r="AJK5" s="0"/>
      <c r="AJL5" s="0"/>
      <c r="AJM5" s="0"/>
      <c r="AJN5" s="0"/>
      <c r="AJO5" s="0"/>
      <c r="AJP5" s="0"/>
      <c r="AJQ5" s="0"/>
      <c r="AJR5" s="0"/>
      <c r="AJS5" s="0"/>
      <c r="AJT5" s="0"/>
      <c r="AJU5" s="0"/>
      <c r="AJV5" s="0"/>
      <c r="AJW5" s="0"/>
      <c r="AJX5" s="0"/>
      <c r="AJY5" s="0"/>
      <c r="AJZ5" s="0"/>
      <c r="AKA5" s="0"/>
      <c r="AKB5" s="0"/>
      <c r="AKC5" s="0"/>
      <c r="AKD5" s="0"/>
      <c r="AKE5" s="0"/>
      <c r="AKF5" s="0"/>
      <c r="AKG5" s="0"/>
      <c r="AKH5" s="0"/>
      <c r="AKI5" s="0"/>
      <c r="AKJ5" s="0"/>
      <c r="AKK5" s="0"/>
      <c r="AKL5" s="0"/>
      <c r="AKM5" s="0"/>
      <c r="AKN5" s="0"/>
      <c r="AKO5" s="0"/>
      <c r="AKP5" s="0"/>
      <c r="AKQ5" s="0"/>
      <c r="AKR5" s="0"/>
      <c r="AKS5" s="0"/>
      <c r="AKT5" s="0"/>
      <c r="AKU5" s="0"/>
      <c r="AKV5" s="0"/>
      <c r="AKW5" s="0"/>
      <c r="AKX5" s="0"/>
      <c r="AKY5" s="0"/>
      <c r="AKZ5" s="0"/>
      <c r="ALA5" s="0"/>
      <c r="ALB5" s="0"/>
      <c r="ALC5" s="0"/>
      <c r="ALD5" s="0"/>
      <c r="ALE5" s="0"/>
      <c r="ALF5" s="0"/>
      <c r="ALG5" s="0"/>
      <c r="ALH5" s="0"/>
      <c r="ALI5" s="0"/>
      <c r="ALJ5" s="0"/>
      <c r="ALK5" s="0"/>
      <c r="ALL5" s="0"/>
      <c r="ALM5" s="0"/>
      <c r="ALN5" s="0"/>
      <c r="ALO5" s="0"/>
      <c r="ALP5" s="0"/>
      <c r="ALQ5" s="0"/>
      <c r="ALR5" s="0"/>
      <c r="ALS5" s="0"/>
      <c r="ALT5" s="0"/>
      <c r="ALU5" s="0"/>
      <c r="ALV5" s="0"/>
      <c r="ALW5" s="0"/>
      <c r="ALX5" s="0"/>
      <c r="ALY5" s="0"/>
      <c r="ALZ5" s="0"/>
      <c r="AMA5" s="0"/>
      <c r="AMB5" s="0"/>
      <c r="AMC5" s="0"/>
      <c r="AMD5" s="0"/>
      <c r="AME5" s="0"/>
      <c r="AMF5" s="0"/>
      <c r="AMG5" s="0"/>
      <c r="AMH5" s="0"/>
      <c r="AMI5" s="0"/>
      <c r="AMJ5" s="0"/>
    </row>
    <row r="6" s="12" customFormat="true" ht="15" hidden="false" customHeight="true" outlineLevel="0" collapsed="false">
      <c r="B6" s="13" t="n">
        <v>1</v>
      </c>
      <c r="C6" s="14" t="s">
        <v>97</v>
      </c>
      <c r="D6" s="15"/>
      <c r="E6" s="16"/>
      <c r="F6" s="17" t="n">
        <f aca="false">E6/15432.3584</f>
        <v>0</v>
      </c>
      <c r="G6" s="16"/>
      <c r="H6" s="17" t="n">
        <f aca="false">G6*F6</f>
        <v>0</v>
      </c>
      <c r="I6" s="18" t="n">
        <f aca="false">IFERROR(15432.3584/G6,0)</f>
        <v>0</v>
      </c>
      <c r="J6" s="19"/>
      <c r="K6" s="20"/>
      <c r="L6" s="20"/>
      <c r="M6" s="19"/>
      <c r="N6" s="21"/>
      <c r="O6" s="22"/>
      <c r="P6" s="19"/>
      <c r="Q6" s="23"/>
      <c r="R6" s="24" t="n">
        <f aca="false">Q7/100</f>
        <v>0</v>
      </c>
      <c r="S6" s="25"/>
      <c r="T6" s="26" t="n">
        <f aca="false">(N6*S6)/1000</f>
        <v>0</v>
      </c>
      <c r="U6" s="19"/>
      <c r="V6" s="19"/>
      <c r="W6" s="19"/>
      <c r="X6" s="146"/>
      <c r="Y6" s="146"/>
      <c r="Z6" s="146"/>
      <c r="AA6" s="19"/>
      <c r="AB6" s="28"/>
      <c r="AC6" s="29" t="n">
        <f aca="false">R6+O8+H6+J7</f>
        <v>0</v>
      </c>
      <c r="AD6" s="29" t="n">
        <f aca="false">AC6*20</f>
        <v>0</v>
      </c>
      <c r="AE6" s="29" t="n">
        <f aca="false">AC6*50</f>
        <v>0</v>
      </c>
      <c r="AF6" s="29" t="n">
        <f aca="false">AC6*250</f>
        <v>0</v>
      </c>
      <c r="AG6" s="29" t="n">
        <f aca="false">AC6*1000</f>
        <v>0</v>
      </c>
      <c r="AH6" s="29" t="n">
        <f aca="false">AC6*5000</f>
        <v>0</v>
      </c>
      <c r="AI6" s="30"/>
      <c r="AJ6" s="31" t="s">
        <v>37</v>
      </c>
    </row>
    <row r="7" customFormat="false" ht="15" hidden="false" customHeight="true" outlineLevel="0" collapsed="false">
      <c r="A7" s="0"/>
      <c r="B7" s="13"/>
      <c r="C7" s="14"/>
      <c r="D7" s="15"/>
      <c r="E7" s="16"/>
      <c r="F7" s="17"/>
      <c r="G7" s="16"/>
      <c r="H7" s="17"/>
      <c r="I7" s="18"/>
      <c r="J7" s="32"/>
      <c r="K7" s="20"/>
      <c r="L7" s="20"/>
      <c r="M7" s="19"/>
      <c r="N7" s="21"/>
      <c r="O7" s="22"/>
      <c r="P7" s="19"/>
      <c r="Q7" s="33"/>
      <c r="R7" s="24"/>
      <c r="S7" s="25"/>
      <c r="T7" s="26"/>
      <c r="U7" s="19"/>
      <c r="V7" s="19"/>
      <c r="W7" s="19"/>
      <c r="X7" s="146"/>
      <c r="Y7" s="146"/>
      <c r="Z7" s="146"/>
      <c r="AA7" s="19"/>
      <c r="AB7" s="28"/>
      <c r="AC7" s="29"/>
      <c r="AD7" s="29"/>
      <c r="AE7" s="29"/>
      <c r="AF7" s="29"/>
      <c r="AG7" s="29"/>
      <c r="AH7" s="29"/>
      <c r="AI7" s="30"/>
      <c r="AJ7" s="34" t="s">
        <v>38</v>
      </c>
      <c r="AK7" s="0"/>
      <c r="AL7" s="12"/>
      <c r="AM7" s="35" t="s">
        <v>39</v>
      </c>
      <c r="AN7" s="35"/>
      <c r="AO7" s="35"/>
      <c r="AP7" s="35"/>
      <c r="AQ7" s="35"/>
      <c r="AR7" s="35"/>
      <c r="AS7" s="35"/>
      <c r="AT7" s="35"/>
      <c r="AU7" s="35"/>
      <c r="AV7" s="35"/>
      <c r="AW7" s="35"/>
      <c r="BE7" s="0"/>
      <c r="BF7" s="0"/>
      <c r="BG7" s="0"/>
      <c r="BH7" s="0"/>
      <c r="BI7" s="0"/>
    </row>
    <row r="8" customFormat="false" ht="15" hidden="false" customHeight="true" outlineLevel="0" collapsed="false">
      <c r="A8" s="0"/>
      <c r="B8" s="13"/>
      <c r="C8" s="14"/>
      <c r="D8" s="15"/>
      <c r="E8" s="16"/>
      <c r="F8" s="17"/>
      <c r="G8" s="16"/>
      <c r="H8" s="17"/>
      <c r="I8" s="36" t="n">
        <f aca="false">I6/2</f>
        <v>0</v>
      </c>
      <c r="J8" s="32"/>
      <c r="K8" s="20"/>
      <c r="L8" s="20"/>
      <c r="M8" s="37"/>
      <c r="N8" s="21"/>
      <c r="O8" s="38" t="n">
        <f aca="false">O6/500</f>
        <v>0</v>
      </c>
      <c r="P8" s="19"/>
      <c r="Q8" s="33"/>
      <c r="R8" s="24"/>
      <c r="S8" s="25"/>
      <c r="T8" s="39" t="n">
        <f aca="false">(N6/15.4323584)*(S6/3.28083989501312)*0.1</f>
        <v>0</v>
      </c>
      <c r="U8" s="19"/>
      <c r="V8" s="19"/>
      <c r="W8" s="19"/>
      <c r="X8" s="146"/>
      <c r="Y8" s="146"/>
      <c r="Z8" s="146"/>
      <c r="AA8" s="19"/>
      <c r="AB8" s="28"/>
      <c r="AC8" s="29"/>
      <c r="AD8" s="29"/>
      <c r="AE8" s="29"/>
      <c r="AF8" s="29"/>
      <c r="AG8" s="29"/>
      <c r="AH8" s="29"/>
      <c r="AI8" s="30"/>
      <c r="AJ8" s="40" t="s">
        <v>41</v>
      </c>
      <c r="AK8" s="0"/>
      <c r="AL8" s="0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BE8" s="0"/>
      <c r="BF8" s="0"/>
      <c r="BG8" s="0"/>
      <c r="BH8" s="0"/>
      <c r="BI8" s="0"/>
    </row>
    <row r="9" customFormat="false" ht="15" hidden="false" customHeight="true" outlineLevel="0" collapsed="false">
      <c r="A9" s="0"/>
      <c r="B9" s="102" t="n">
        <v>2</v>
      </c>
      <c r="C9" s="14" t="s">
        <v>97</v>
      </c>
      <c r="D9" s="103" t="s">
        <v>98</v>
      </c>
      <c r="E9" s="33" t="n">
        <v>114</v>
      </c>
      <c r="F9" s="104" t="n">
        <f aca="false">E9/15432.3584</f>
        <v>0.00738707571747427</v>
      </c>
      <c r="G9" s="33" t="n">
        <v>8.3</v>
      </c>
      <c r="H9" s="104" t="n">
        <f aca="false">G9*F9</f>
        <v>0.0613127284550364</v>
      </c>
      <c r="I9" s="36" t="n">
        <f aca="false">IFERROR(15432.3584/G9,0)</f>
        <v>1859.32028915663</v>
      </c>
      <c r="J9" s="103"/>
      <c r="K9" s="32"/>
      <c r="L9" s="32"/>
      <c r="M9" s="103" t="s">
        <v>99</v>
      </c>
      <c r="N9" s="105"/>
      <c r="O9" s="106" t="n">
        <v>31.99</v>
      </c>
      <c r="P9" s="103"/>
      <c r="Q9" s="107" t="s">
        <v>34</v>
      </c>
      <c r="R9" s="38" t="n">
        <f aca="false">Q10/100</f>
        <v>0.0202</v>
      </c>
      <c r="S9" s="108"/>
      <c r="T9" s="109" t="n">
        <f aca="false">(N9*S9)/1000</f>
        <v>0</v>
      </c>
      <c r="U9" s="103"/>
      <c r="V9" s="103"/>
      <c r="W9" s="103"/>
      <c r="X9" s="111"/>
      <c r="Y9" s="111"/>
      <c r="Z9" s="111"/>
      <c r="AA9" s="103"/>
      <c r="AB9" s="53"/>
      <c r="AC9" s="54" t="n">
        <f aca="false">R9+O11+H9+J10</f>
        <v>0.145492728455036</v>
      </c>
      <c r="AD9" s="54" t="n">
        <f aca="false">AC9*20</f>
        <v>2.90985456910073</v>
      </c>
      <c r="AE9" s="54" t="n">
        <f aca="false">AC9*50</f>
        <v>7.27463642275182</v>
      </c>
      <c r="AF9" s="54" t="n">
        <f aca="false">AC9*250</f>
        <v>36.3731821137591</v>
      </c>
      <c r="AG9" s="54" t="n">
        <f aca="false">AC9*1000</f>
        <v>145.492728455036</v>
      </c>
      <c r="AH9" s="54" t="n">
        <f aca="false">AC9*5000</f>
        <v>727.463642275182</v>
      </c>
      <c r="AI9" s="11"/>
      <c r="AJ9" s="55" t="s">
        <v>49</v>
      </c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BE9" s="0"/>
      <c r="BF9" s="0"/>
      <c r="BG9" s="0"/>
      <c r="BH9" s="0"/>
      <c r="BI9" s="0"/>
    </row>
    <row r="10" customFormat="false" ht="15" hidden="false" customHeight="true" outlineLevel="0" collapsed="false">
      <c r="A10" s="0"/>
      <c r="B10" s="102"/>
      <c r="C10" s="14"/>
      <c r="D10" s="103"/>
      <c r="E10" s="33"/>
      <c r="F10" s="104"/>
      <c r="G10" s="33"/>
      <c r="H10" s="104"/>
      <c r="I10" s="36"/>
      <c r="J10" s="32"/>
      <c r="K10" s="32"/>
      <c r="L10" s="32"/>
      <c r="M10" s="103"/>
      <c r="N10" s="105"/>
      <c r="O10" s="106"/>
      <c r="P10" s="103"/>
      <c r="Q10" s="33" t="n">
        <v>2.02</v>
      </c>
      <c r="R10" s="38"/>
      <c r="S10" s="108"/>
      <c r="T10" s="109"/>
      <c r="U10" s="103"/>
      <c r="V10" s="103"/>
      <c r="W10" s="103"/>
      <c r="X10" s="111"/>
      <c r="Y10" s="111"/>
      <c r="Z10" s="111"/>
      <c r="AA10" s="103"/>
      <c r="AB10" s="53"/>
      <c r="AC10" s="54"/>
      <c r="AD10" s="54"/>
      <c r="AE10" s="54"/>
      <c r="AF10" s="54"/>
      <c r="AG10" s="54"/>
      <c r="AH10" s="54"/>
      <c r="AI10" s="11"/>
      <c r="AJ10" s="0"/>
      <c r="AK10" s="0"/>
      <c r="AL10" s="0"/>
      <c r="AM10" s="56" t="s">
        <v>50</v>
      </c>
      <c r="AN10" s="56"/>
      <c r="AO10" s="57" t="n">
        <f aca="false">VLOOKUP(AN16,B6:AA305,26,0)</f>
        <v>0</v>
      </c>
      <c r="AP10" s="57"/>
      <c r="AQ10" s="57"/>
      <c r="AR10" s="57"/>
      <c r="AS10" s="57"/>
      <c r="AT10" s="57"/>
      <c r="AU10" s="58" t="s">
        <v>51</v>
      </c>
      <c r="AV10" s="58"/>
      <c r="AW10" s="58"/>
      <c r="BE10" s="0"/>
      <c r="BF10" s="0"/>
      <c r="BG10" s="0"/>
      <c r="BH10" s="0"/>
      <c r="BI10" s="0"/>
    </row>
    <row r="11" customFormat="false" ht="15" hidden="false" customHeight="true" outlineLevel="0" collapsed="false">
      <c r="A11" s="0"/>
      <c r="B11" s="102"/>
      <c r="C11" s="14"/>
      <c r="D11" s="103"/>
      <c r="E11" s="33"/>
      <c r="F11" s="104"/>
      <c r="G11" s="33"/>
      <c r="H11" s="104"/>
      <c r="I11" s="36" t="n">
        <f aca="false">I9/2</f>
        <v>929.660144578313</v>
      </c>
      <c r="J11" s="32"/>
      <c r="K11" s="32"/>
      <c r="L11" s="32"/>
      <c r="M11" s="37"/>
      <c r="N11" s="105"/>
      <c r="O11" s="38" t="n">
        <f aca="false">O9/500</f>
        <v>0.06398</v>
      </c>
      <c r="P11" s="103"/>
      <c r="Q11" s="33"/>
      <c r="R11" s="38"/>
      <c r="S11" s="108"/>
      <c r="T11" s="54" t="n">
        <f aca="false">(N9/15.4323584)*(S9/3.28083989501312)*0.1</f>
        <v>0</v>
      </c>
      <c r="U11" s="103"/>
      <c r="V11" s="103"/>
      <c r="W11" s="103"/>
      <c r="X11" s="111"/>
      <c r="Y11" s="111"/>
      <c r="Z11" s="111"/>
      <c r="AA11" s="103"/>
      <c r="AB11" s="53"/>
      <c r="AC11" s="54"/>
      <c r="AD11" s="54"/>
      <c r="AE11" s="54"/>
      <c r="AF11" s="54"/>
      <c r="AG11" s="54"/>
      <c r="AH11" s="54"/>
      <c r="AI11" s="11"/>
      <c r="AJ11" s="60" t="s">
        <v>52</v>
      </c>
      <c r="AK11" s="60"/>
      <c r="AL11" s="0"/>
      <c r="AM11" s="56"/>
      <c r="AN11" s="56"/>
      <c r="AO11" s="57"/>
      <c r="AP11" s="57"/>
      <c r="AQ11" s="57"/>
      <c r="AR11" s="57"/>
      <c r="AS11" s="57"/>
      <c r="AT11" s="57"/>
      <c r="AU11" s="58"/>
      <c r="AV11" s="58"/>
      <c r="AW11" s="58"/>
      <c r="BE11" s="0"/>
      <c r="BF11" s="0"/>
      <c r="BG11" s="0"/>
      <c r="BH11" s="0"/>
      <c r="BI11" s="0"/>
    </row>
    <row r="12" customFormat="false" ht="15" hidden="false" customHeight="true" outlineLevel="0" collapsed="false">
      <c r="A12" s="0"/>
      <c r="B12" s="102" t="n">
        <v>3</v>
      </c>
      <c r="C12" s="14" t="s">
        <v>97</v>
      </c>
      <c r="D12" s="103" t="s">
        <v>30</v>
      </c>
      <c r="E12" s="33" t="n">
        <v>124</v>
      </c>
      <c r="F12" s="104" t="n">
        <f aca="false">E12/15432.3584</f>
        <v>0.00803506481549832</v>
      </c>
      <c r="G12" s="33" t="n">
        <v>5</v>
      </c>
      <c r="H12" s="104" t="n">
        <f aca="false">G12*F12</f>
        <v>0.0401753240774916</v>
      </c>
      <c r="I12" s="36" t="n">
        <f aca="false">IFERROR(15432.3584/G12,0)</f>
        <v>3086.47168</v>
      </c>
      <c r="J12" s="103"/>
      <c r="K12" s="32"/>
      <c r="L12" s="32"/>
      <c r="M12" s="103" t="s">
        <v>99</v>
      </c>
      <c r="N12" s="105"/>
      <c r="O12" s="106" t="n">
        <v>31.99</v>
      </c>
      <c r="P12" s="103"/>
      <c r="Q12" s="107" t="s">
        <v>34</v>
      </c>
      <c r="R12" s="38" t="n">
        <f aca="false">Q13/100</f>
        <v>0.0202</v>
      </c>
      <c r="S12" s="108"/>
      <c r="T12" s="109" t="n">
        <f aca="false">(N12*S12)/1000</f>
        <v>0</v>
      </c>
      <c r="U12" s="103"/>
      <c r="V12" s="103"/>
      <c r="W12" s="103"/>
      <c r="X12" s="111"/>
      <c r="Y12" s="111"/>
      <c r="Z12" s="111"/>
      <c r="AA12" s="103"/>
      <c r="AB12" s="53"/>
      <c r="AC12" s="54" t="n">
        <f aca="false">R12+O14+H12+J13</f>
        <v>0.124355324077492</v>
      </c>
      <c r="AD12" s="54" t="n">
        <f aca="false">AC12*20</f>
        <v>2.48710648154983</v>
      </c>
      <c r="AE12" s="54" t="n">
        <f aca="false">AC12*50</f>
        <v>6.21776620387458</v>
      </c>
      <c r="AF12" s="54" t="n">
        <f aca="false">AC12*250</f>
        <v>31.0888310193729</v>
      </c>
      <c r="AG12" s="54" t="n">
        <f aca="false">AC12*1000</f>
        <v>124.355324077492</v>
      </c>
      <c r="AH12" s="54" t="n">
        <f aca="false">AC12*5000</f>
        <v>621.776620387458</v>
      </c>
      <c r="AI12" s="11"/>
      <c r="AJ12" s="64"/>
      <c r="AK12" s="65"/>
      <c r="AL12" s="0"/>
      <c r="AM12" s="66" t="s">
        <v>59</v>
      </c>
      <c r="AN12" s="66"/>
      <c r="AO12" s="67" t="s">
        <v>60</v>
      </c>
      <c r="AP12" s="67"/>
      <c r="AQ12" s="67"/>
      <c r="AR12" s="67"/>
      <c r="AS12" s="67"/>
      <c r="AT12" s="67"/>
      <c r="AU12" s="68" t="s">
        <v>61</v>
      </c>
      <c r="AV12" s="69" t="s">
        <v>62</v>
      </c>
      <c r="AW12" s="70" t="s">
        <v>63</v>
      </c>
      <c r="BE12" s="0"/>
      <c r="BF12" s="0"/>
      <c r="BG12" s="0"/>
      <c r="BH12" s="0"/>
      <c r="BI12" s="0"/>
    </row>
    <row r="13" customFormat="false" ht="15" hidden="false" customHeight="true" outlineLevel="0" collapsed="false">
      <c r="A13" s="0"/>
      <c r="B13" s="102"/>
      <c r="C13" s="14"/>
      <c r="D13" s="103"/>
      <c r="E13" s="33"/>
      <c r="F13" s="104"/>
      <c r="G13" s="33"/>
      <c r="H13" s="104"/>
      <c r="I13" s="36"/>
      <c r="J13" s="32"/>
      <c r="K13" s="32"/>
      <c r="L13" s="32"/>
      <c r="M13" s="103"/>
      <c r="N13" s="105"/>
      <c r="O13" s="106"/>
      <c r="P13" s="103"/>
      <c r="Q13" s="33" t="n">
        <v>2.02</v>
      </c>
      <c r="R13" s="38"/>
      <c r="S13" s="108"/>
      <c r="T13" s="109"/>
      <c r="U13" s="103"/>
      <c r="V13" s="103"/>
      <c r="W13" s="103"/>
      <c r="X13" s="111"/>
      <c r="Y13" s="111"/>
      <c r="Z13" s="111"/>
      <c r="AA13" s="103"/>
      <c r="AB13" s="53"/>
      <c r="AC13" s="54"/>
      <c r="AD13" s="54"/>
      <c r="AE13" s="54"/>
      <c r="AF13" s="54"/>
      <c r="AG13" s="54"/>
      <c r="AH13" s="54"/>
      <c r="AI13" s="11"/>
      <c r="AJ13" s="71" t="s">
        <v>64</v>
      </c>
      <c r="AK13" s="65"/>
      <c r="AL13" s="0"/>
      <c r="AM13" s="66"/>
      <c r="AN13" s="66"/>
      <c r="AO13" s="67"/>
      <c r="AP13" s="67"/>
      <c r="AQ13" s="67"/>
      <c r="AR13" s="67"/>
      <c r="AS13" s="67"/>
      <c r="AT13" s="67"/>
      <c r="AU13" s="68"/>
      <c r="AV13" s="69"/>
      <c r="AW13" s="70"/>
      <c r="BE13" s="72"/>
      <c r="BF13" s="72"/>
      <c r="BG13" s="72"/>
      <c r="BH13" s="72"/>
      <c r="BI13" s="72"/>
    </row>
    <row r="14" customFormat="false" ht="15" hidden="false" customHeight="true" outlineLevel="0" collapsed="false">
      <c r="A14" s="0"/>
      <c r="B14" s="102"/>
      <c r="C14" s="14"/>
      <c r="D14" s="103"/>
      <c r="E14" s="33"/>
      <c r="F14" s="104"/>
      <c r="G14" s="33"/>
      <c r="H14" s="104"/>
      <c r="I14" s="36" t="n">
        <f aca="false">I12/2</f>
        <v>1543.23584</v>
      </c>
      <c r="J14" s="32"/>
      <c r="K14" s="32"/>
      <c r="L14" s="32"/>
      <c r="M14" s="37"/>
      <c r="N14" s="105"/>
      <c r="O14" s="38" t="n">
        <f aca="false">O12/500</f>
        <v>0.06398</v>
      </c>
      <c r="P14" s="103"/>
      <c r="Q14" s="33"/>
      <c r="R14" s="38"/>
      <c r="S14" s="108"/>
      <c r="T14" s="54" t="n">
        <f aca="false">(N12/15.4323584)*(S12/3.28083989501312)*0.1</f>
        <v>0</v>
      </c>
      <c r="U14" s="103"/>
      <c r="V14" s="103"/>
      <c r="W14" s="103"/>
      <c r="X14" s="111"/>
      <c r="Y14" s="111"/>
      <c r="Z14" s="111"/>
      <c r="AA14" s="103"/>
      <c r="AB14" s="53"/>
      <c r="AC14" s="54"/>
      <c r="AD14" s="54"/>
      <c r="AE14" s="54"/>
      <c r="AF14" s="54"/>
      <c r="AG14" s="54"/>
      <c r="AH14" s="54"/>
      <c r="AI14" s="11"/>
      <c r="AJ14" s="74" t="s">
        <v>65</v>
      </c>
      <c r="AK14" s="75" t="n">
        <v>52</v>
      </c>
      <c r="AL14" s="0"/>
      <c r="AM14" s="66" t="s">
        <v>2</v>
      </c>
      <c r="AN14" s="66"/>
      <c r="AO14" s="76" t="str">
        <f aca="false">VLOOKUP(AN16,B6:AA305,2,0)</f>
        <v>.38 Super</v>
      </c>
      <c r="AP14" s="76"/>
      <c r="AQ14" s="76"/>
      <c r="AR14" s="76"/>
      <c r="AS14" s="76"/>
      <c r="AT14" s="76"/>
      <c r="AU14" s="68"/>
      <c r="AV14" s="69"/>
      <c r="AW14" s="70"/>
      <c r="BE14" s="72"/>
      <c r="BF14" s="72"/>
      <c r="BG14" s="72"/>
      <c r="BH14" s="72"/>
      <c r="BI14" s="72"/>
    </row>
    <row r="15" customFormat="false" ht="15" hidden="false" customHeight="true" outlineLevel="0" collapsed="false">
      <c r="A15" s="0"/>
      <c r="B15" s="102" t="n">
        <v>4</v>
      </c>
      <c r="C15" s="14" t="s">
        <v>97</v>
      </c>
      <c r="D15" s="103" t="s">
        <v>100</v>
      </c>
      <c r="E15" s="33" t="n">
        <v>105</v>
      </c>
      <c r="F15" s="104" t="n">
        <f aca="false">E15/15432.3584</f>
        <v>0.00680388552925261</v>
      </c>
      <c r="G15" s="33" t="n">
        <v>7.5</v>
      </c>
      <c r="H15" s="104" t="n">
        <f aca="false">G15*F15</f>
        <v>0.0510291414693946</v>
      </c>
      <c r="I15" s="36" t="n">
        <f aca="false">IFERROR(15432.3584/G15,0)</f>
        <v>2057.64778666667</v>
      </c>
      <c r="J15" s="103"/>
      <c r="K15" s="32"/>
      <c r="L15" s="32"/>
      <c r="M15" s="103" t="s">
        <v>99</v>
      </c>
      <c r="N15" s="105"/>
      <c r="O15" s="106" t="n">
        <v>31.99</v>
      </c>
      <c r="P15" s="103"/>
      <c r="Q15" s="107" t="s">
        <v>34</v>
      </c>
      <c r="R15" s="38" t="n">
        <f aca="false">Q16/100</f>
        <v>0.0202</v>
      </c>
      <c r="S15" s="108"/>
      <c r="T15" s="109" t="n">
        <f aca="false">(N15*S15)/1000</f>
        <v>0</v>
      </c>
      <c r="U15" s="103"/>
      <c r="V15" s="103"/>
      <c r="W15" s="103"/>
      <c r="X15" s="111"/>
      <c r="Y15" s="111"/>
      <c r="Z15" s="111"/>
      <c r="AA15" s="103"/>
      <c r="AB15" s="53"/>
      <c r="AC15" s="54" t="n">
        <f aca="false">R15+O17+H15+J16</f>
        <v>0.135209141469395</v>
      </c>
      <c r="AD15" s="54" t="n">
        <f aca="false">AC15*20</f>
        <v>2.70418282938789</v>
      </c>
      <c r="AE15" s="54" t="n">
        <f aca="false">AC15*50</f>
        <v>6.76045707346973</v>
      </c>
      <c r="AF15" s="54" t="n">
        <f aca="false">AC15*250</f>
        <v>33.8022853673486</v>
      </c>
      <c r="AG15" s="54" t="n">
        <f aca="false">AC15*1000</f>
        <v>135.209141469395</v>
      </c>
      <c r="AH15" s="54" t="n">
        <f aca="false">AC15*5000</f>
        <v>676.045707346973</v>
      </c>
      <c r="AI15" s="11"/>
      <c r="AJ15" s="74" t="s">
        <v>70</v>
      </c>
      <c r="AK15" s="89" t="n">
        <v>454</v>
      </c>
      <c r="AL15" s="0"/>
      <c r="AM15" s="66"/>
      <c r="AN15" s="66"/>
      <c r="AO15" s="76"/>
      <c r="AP15" s="76"/>
      <c r="AQ15" s="76"/>
      <c r="AR15" s="76"/>
      <c r="AS15" s="76"/>
      <c r="AT15" s="76"/>
      <c r="AU15" s="90"/>
      <c r="AV15" s="91"/>
      <c r="AW15" s="67"/>
      <c r="BE15" s="72"/>
      <c r="BF15" s="72"/>
      <c r="BG15" s="72"/>
      <c r="BH15" s="72"/>
      <c r="BI15" s="72"/>
    </row>
    <row r="16" customFormat="false" ht="15" hidden="false" customHeight="true" outlineLevel="0" collapsed="false">
      <c r="A16" s="0"/>
      <c r="B16" s="102"/>
      <c r="C16" s="14"/>
      <c r="D16" s="103"/>
      <c r="E16" s="33"/>
      <c r="F16" s="104"/>
      <c r="G16" s="33"/>
      <c r="H16" s="104"/>
      <c r="I16" s="36"/>
      <c r="J16" s="32"/>
      <c r="K16" s="32"/>
      <c r="L16" s="32"/>
      <c r="M16" s="103"/>
      <c r="N16" s="105"/>
      <c r="O16" s="106"/>
      <c r="P16" s="103"/>
      <c r="Q16" s="33" t="n">
        <v>2.02</v>
      </c>
      <c r="R16" s="38"/>
      <c r="S16" s="108"/>
      <c r="T16" s="109"/>
      <c r="U16" s="103"/>
      <c r="V16" s="103"/>
      <c r="W16" s="103"/>
      <c r="X16" s="111"/>
      <c r="Y16" s="111"/>
      <c r="Z16" s="111"/>
      <c r="AA16" s="103"/>
      <c r="AB16" s="53"/>
      <c r="AC16" s="54"/>
      <c r="AD16" s="54"/>
      <c r="AE16" s="54"/>
      <c r="AF16" s="54"/>
      <c r="AG16" s="54"/>
      <c r="AH16" s="54"/>
      <c r="AI16" s="11"/>
      <c r="AJ16" s="92"/>
      <c r="AK16" s="65"/>
      <c r="AL16" s="0"/>
      <c r="AM16" s="68" t="s">
        <v>71</v>
      </c>
      <c r="AN16" s="93" t="n">
        <v>1</v>
      </c>
      <c r="AO16" s="94" t="s">
        <v>72</v>
      </c>
      <c r="AP16" s="94"/>
      <c r="AQ16" s="95" t="n">
        <f aca="false">VLOOKUP(AN16,B6:AA305,12,0)</f>
        <v>0</v>
      </c>
      <c r="AR16" s="95"/>
      <c r="AS16" s="76" t="n">
        <f aca="false">VLOOKUP(AN16,B6:AA305,13,0)</f>
        <v>0</v>
      </c>
      <c r="AT16" s="76"/>
      <c r="AU16" s="90"/>
      <c r="AV16" s="91"/>
      <c r="AW16" s="67"/>
    </row>
    <row r="17" customFormat="false" ht="15" hidden="false" customHeight="true" outlineLevel="0" collapsed="false">
      <c r="A17" s="0"/>
      <c r="B17" s="102"/>
      <c r="C17" s="14"/>
      <c r="D17" s="103"/>
      <c r="E17" s="33"/>
      <c r="F17" s="104"/>
      <c r="G17" s="33"/>
      <c r="H17" s="104"/>
      <c r="I17" s="36" t="n">
        <f aca="false">I15/2</f>
        <v>1028.82389333333</v>
      </c>
      <c r="J17" s="32"/>
      <c r="K17" s="32"/>
      <c r="L17" s="32"/>
      <c r="M17" s="37"/>
      <c r="N17" s="105"/>
      <c r="O17" s="38" t="n">
        <f aca="false">O15/500</f>
        <v>0.06398</v>
      </c>
      <c r="P17" s="103"/>
      <c r="Q17" s="33"/>
      <c r="R17" s="38"/>
      <c r="S17" s="108"/>
      <c r="T17" s="54" t="n">
        <f aca="false">(N15/15.4323584)*(S15/3.28083989501312)*0.1</f>
        <v>0</v>
      </c>
      <c r="U17" s="103"/>
      <c r="V17" s="103"/>
      <c r="W17" s="103"/>
      <c r="X17" s="111"/>
      <c r="Y17" s="111"/>
      <c r="Z17" s="111"/>
      <c r="AA17" s="103"/>
      <c r="AB17" s="53"/>
      <c r="AC17" s="54"/>
      <c r="AD17" s="54"/>
      <c r="AE17" s="54"/>
      <c r="AF17" s="54"/>
      <c r="AG17" s="54"/>
      <c r="AH17" s="54"/>
      <c r="AI17" s="11"/>
      <c r="AJ17" s="100" t="s">
        <v>73</v>
      </c>
      <c r="AK17" s="101" t="n">
        <f aca="false">(AK14*1000)/AK15</f>
        <v>114.537444933921</v>
      </c>
      <c r="AL17" s="0"/>
      <c r="AM17" s="68"/>
      <c r="AN17" s="93"/>
      <c r="AO17" s="94"/>
      <c r="AP17" s="94"/>
      <c r="AQ17" s="95"/>
      <c r="AR17" s="95"/>
      <c r="AS17" s="76"/>
      <c r="AT17" s="76"/>
      <c r="AU17" s="90"/>
      <c r="AV17" s="91"/>
      <c r="AW17" s="67"/>
    </row>
    <row r="18" customFormat="false" ht="15" hidden="false" customHeight="true" outlineLevel="0" collapsed="false">
      <c r="A18" s="0"/>
      <c r="B18" s="102" t="n">
        <v>5</v>
      </c>
      <c r="C18" s="14" t="s">
        <v>97</v>
      </c>
      <c r="D18" s="103" t="s">
        <v>101</v>
      </c>
      <c r="E18" s="33" t="n">
        <v>84</v>
      </c>
      <c r="F18" s="104" t="n">
        <f aca="false">E18/15432.3584</f>
        <v>0.00544310842340209</v>
      </c>
      <c r="G18" s="33" t="n">
        <v>8</v>
      </c>
      <c r="H18" s="104" t="n">
        <f aca="false">G18*F18</f>
        <v>0.0435448673872167</v>
      </c>
      <c r="I18" s="36" t="n">
        <f aca="false">IFERROR(15432.3584/G18,0)</f>
        <v>1929.0448</v>
      </c>
      <c r="J18" s="103"/>
      <c r="K18" s="32"/>
      <c r="L18" s="32"/>
      <c r="M18" s="103" t="s">
        <v>99</v>
      </c>
      <c r="N18" s="105"/>
      <c r="O18" s="106" t="n">
        <v>31.99</v>
      </c>
      <c r="P18" s="103"/>
      <c r="Q18" s="107" t="s">
        <v>34</v>
      </c>
      <c r="R18" s="38" t="n">
        <f aca="false">Q19/100</f>
        <v>0.0202</v>
      </c>
      <c r="S18" s="108"/>
      <c r="T18" s="109" t="n">
        <f aca="false">(N18*S18)/1000</f>
        <v>0</v>
      </c>
      <c r="U18" s="103"/>
      <c r="V18" s="103"/>
      <c r="W18" s="103"/>
      <c r="X18" s="111"/>
      <c r="Y18" s="111"/>
      <c r="Z18" s="111"/>
      <c r="AA18" s="103"/>
      <c r="AB18" s="53"/>
      <c r="AC18" s="54" t="n">
        <f aca="false">R18+O20+H18+J19</f>
        <v>0.127724867387217</v>
      </c>
      <c r="AD18" s="54" t="n">
        <f aca="false">AC18*20</f>
        <v>2.55449734774433</v>
      </c>
      <c r="AE18" s="54" t="n">
        <f aca="false">AC18*50</f>
        <v>6.38624336936084</v>
      </c>
      <c r="AF18" s="54" t="n">
        <f aca="false">AC18*250</f>
        <v>31.9312168468042</v>
      </c>
      <c r="AG18" s="54" t="n">
        <f aca="false">AC18*1000</f>
        <v>127.724867387217</v>
      </c>
      <c r="AH18" s="54" t="n">
        <f aca="false">AC18*5000</f>
        <v>638.624336936084</v>
      </c>
      <c r="AI18" s="11"/>
      <c r="AJ18" s="112"/>
      <c r="AK18" s="113"/>
      <c r="AL18" s="0"/>
      <c r="AM18" s="68"/>
      <c r="AN18" s="93"/>
      <c r="AO18" s="94"/>
      <c r="AP18" s="94"/>
      <c r="AQ18" s="95"/>
      <c r="AR18" s="95"/>
      <c r="AS18" s="76"/>
      <c r="AT18" s="76"/>
      <c r="AU18" s="90"/>
      <c r="AV18" s="91"/>
      <c r="AW18" s="67"/>
    </row>
    <row r="19" customFormat="false" ht="15" hidden="false" customHeight="true" outlineLevel="0" collapsed="false">
      <c r="A19" s="0"/>
      <c r="B19" s="102"/>
      <c r="C19" s="14"/>
      <c r="D19" s="103"/>
      <c r="E19" s="33"/>
      <c r="F19" s="104"/>
      <c r="G19" s="33"/>
      <c r="H19" s="104"/>
      <c r="I19" s="36"/>
      <c r="J19" s="32"/>
      <c r="K19" s="32"/>
      <c r="L19" s="32"/>
      <c r="M19" s="103"/>
      <c r="N19" s="105"/>
      <c r="O19" s="106"/>
      <c r="P19" s="103"/>
      <c r="Q19" s="33" t="n">
        <v>2.02</v>
      </c>
      <c r="R19" s="38"/>
      <c r="S19" s="108"/>
      <c r="T19" s="109"/>
      <c r="U19" s="103"/>
      <c r="V19" s="103"/>
      <c r="W19" s="103"/>
      <c r="X19" s="111"/>
      <c r="Y19" s="111"/>
      <c r="Z19" s="111"/>
      <c r="AA19" s="103"/>
      <c r="AB19" s="53"/>
      <c r="AC19" s="54"/>
      <c r="AD19" s="54"/>
      <c r="AE19" s="54"/>
      <c r="AF19" s="54"/>
      <c r="AG19" s="54"/>
      <c r="AH19" s="54"/>
      <c r="AI19" s="11"/>
      <c r="AJ19" s="71" t="s">
        <v>76</v>
      </c>
      <c r="AK19" s="65"/>
      <c r="AL19" s="0"/>
      <c r="AM19" s="68" t="s">
        <v>77</v>
      </c>
      <c r="AN19" s="114" t="n">
        <f aca="false">VLOOKUP(AN16,B6:AA305,3,0)</f>
        <v>0</v>
      </c>
      <c r="AO19" s="114"/>
      <c r="AP19" s="114"/>
      <c r="AQ19" s="115" t="s">
        <v>78</v>
      </c>
      <c r="AR19" s="76" t="n">
        <f aca="false">VLOOKUP(AN16,B6:AA305,6,0)</f>
        <v>0</v>
      </c>
      <c r="AS19" s="76"/>
      <c r="AT19" s="76"/>
      <c r="AU19" s="90"/>
      <c r="AV19" s="91"/>
      <c r="AW19" s="67"/>
    </row>
    <row r="20" customFormat="false" ht="15" hidden="false" customHeight="true" outlineLevel="0" collapsed="false">
      <c r="A20" s="0"/>
      <c r="B20" s="102"/>
      <c r="C20" s="14"/>
      <c r="D20" s="103"/>
      <c r="E20" s="33"/>
      <c r="F20" s="104"/>
      <c r="G20" s="33"/>
      <c r="H20" s="104"/>
      <c r="I20" s="36" t="n">
        <f aca="false">I18/2</f>
        <v>964.5224</v>
      </c>
      <c r="J20" s="32"/>
      <c r="K20" s="32"/>
      <c r="L20" s="32"/>
      <c r="M20" s="37"/>
      <c r="N20" s="105"/>
      <c r="O20" s="38" t="n">
        <f aca="false">O18/500</f>
        <v>0.06398</v>
      </c>
      <c r="P20" s="103"/>
      <c r="Q20" s="33"/>
      <c r="R20" s="38"/>
      <c r="S20" s="108"/>
      <c r="T20" s="54" t="n">
        <f aca="false">(N18/15.4323584)*(S18/3.28083989501312)*0.1</f>
        <v>0</v>
      </c>
      <c r="U20" s="103"/>
      <c r="V20" s="103"/>
      <c r="W20" s="103"/>
      <c r="X20" s="111"/>
      <c r="Y20" s="111"/>
      <c r="Z20" s="111"/>
      <c r="AA20" s="103"/>
      <c r="AB20" s="53"/>
      <c r="AC20" s="54"/>
      <c r="AD20" s="54"/>
      <c r="AE20" s="54"/>
      <c r="AF20" s="54"/>
      <c r="AG20" s="54"/>
      <c r="AH20" s="54"/>
      <c r="AI20" s="11"/>
      <c r="AJ20" s="74" t="s">
        <v>65</v>
      </c>
      <c r="AK20" s="75" t="n">
        <v>285.95</v>
      </c>
      <c r="AL20" s="0"/>
      <c r="AM20" s="68"/>
      <c r="AN20" s="114"/>
      <c r="AO20" s="114"/>
      <c r="AP20" s="114"/>
      <c r="AQ20" s="115"/>
      <c r="AR20" s="76"/>
      <c r="AS20" s="76"/>
      <c r="AT20" s="76"/>
      <c r="AU20" s="90"/>
      <c r="AV20" s="91"/>
      <c r="AW20" s="67"/>
    </row>
    <row r="21" customFormat="false" ht="15" hidden="false" customHeight="true" outlineLevel="0" collapsed="false">
      <c r="A21" s="0"/>
      <c r="B21" s="102" t="n">
        <v>6</v>
      </c>
      <c r="C21" s="14" t="s">
        <v>97</v>
      </c>
      <c r="D21" s="103"/>
      <c r="E21" s="33"/>
      <c r="F21" s="104" t="n">
        <f aca="false">E21/15432.3584</f>
        <v>0</v>
      </c>
      <c r="G21" s="33"/>
      <c r="H21" s="104" t="n">
        <f aca="false">G21*F21</f>
        <v>0</v>
      </c>
      <c r="I21" s="36" t="n">
        <f aca="false">IFERROR(15432.3584/G21,0)</f>
        <v>0</v>
      </c>
      <c r="J21" s="103"/>
      <c r="K21" s="32"/>
      <c r="L21" s="32"/>
      <c r="M21" s="103"/>
      <c r="N21" s="105"/>
      <c r="O21" s="106"/>
      <c r="P21" s="103"/>
      <c r="Q21" s="107"/>
      <c r="R21" s="38" t="n">
        <f aca="false">Q22/100</f>
        <v>0</v>
      </c>
      <c r="S21" s="108"/>
      <c r="T21" s="109" t="n">
        <f aca="false">(N21*S21)/1000</f>
        <v>0</v>
      </c>
      <c r="U21" s="103"/>
      <c r="V21" s="103"/>
      <c r="W21" s="103"/>
      <c r="X21" s="111"/>
      <c r="Y21" s="111"/>
      <c r="Z21" s="111"/>
      <c r="AA21" s="103"/>
      <c r="AB21" s="53"/>
      <c r="AC21" s="54" t="n">
        <f aca="false">R21+O23+H21+J22</f>
        <v>0</v>
      </c>
      <c r="AD21" s="54" t="n">
        <f aca="false">AC21*20</f>
        <v>0</v>
      </c>
      <c r="AE21" s="54" t="n">
        <f aca="false">AC21*50</f>
        <v>0</v>
      </c>
      <c r="AF21" s="54" t="n">
        <f aca="false">AC21*250</f>
        <v>0</v>
      </c>
      <c r="AG21" s="54" t="n">
        <f aca="false">AC21*1000</f>
        <v>0</v>
      </c>
      <c r="AH21" s="116" t="n">
        <f aca="false">AC21*5000</f>
        <v>0</v>
      </c>
      <c r="AI21" s="11"/>
      <c r="AJ21" s="74" t="s">
        <v>81</v>
      </c>
      <c r="AK21" s="89" t="n">
        <v>10000</v>
      </c>
      <c r="AL21" s="0"/>
      <c r="AM21" s="68"/>
      <c r="AN21" s="114"/>
      <c r="AO21" s="114"/>
      <c r="AP21" s="114"/>
      <c r="AQ21" s="115"/>
      <c r="AR21" s="76"/>
      <c r="AS21" s="76"/>
      <c r="AT21" s="76"/>
      <c r="AU21" s="90"/>
      <c r="AV21" s="91"/>
      <c r="AW21" s="67"/>
    </row>
    <row r="22" customFormat="false" ht="15" hidden="false" customHeight="true" outlineLevel="0" collapsed="false">
      <c r="A22" s="0"/>
      <c r="B22" s="102"/>
      <c r="C22" s="14"/>
      <c r="D22" s="103"/>
      <c r="E22" s="33"/>
      <c r="F22" s="104"/>
      <c r="G22" s="33"/>
      <c r="H22" s="104"/>
      <c r="I22" s="36"/>
      <c r="J22" s="32"/>
      <c r="K22" s="32"/>
      <c r="L22" s="32"/>
      <c r="M22" s="103"/>
      <c r="N22" s="105"/>
      <c r="O22" s="106"/>
      <c r="P22" s="103"/>
      <c r="Q22" s="33"/>
      <c r="R22" s="38"/>
      <c r="S22" s="108"/>
      <c r="T22" s="109"/>
      <c r="U22" s="103"/>
      <c r="V22" s="103"/>
      <c r="W22" s="103"/>
      <c r="X22" s="111"/>
      <c r="Y22" s="111"/>
      <c r="Z22" s="111"/>
      <c r="AA22" s="103"/>
      <c r="AB22" s="53"/>
      <c r="AC22" s="54"/>
      <c r="AD22" s="54"/>
      <c r="AE22" s="54"/>
      <c r="AF22" s="54"/>
      <c r="AG22" s="54"/>
      <c r="AH22" s="54"/>
      <c r="AI22" s="11"/>
      <c r="AJ22" s="92"/>
      <c r="AK22" s="65"/>
      <c r="AL22" s="0"/>
      <c r="AM22" s="117" t="s">
        <v>82</v>
      </c>
      <c r="AN22" s="114" t="n">
        <f aca="false">VLOOKUP(AN16,B6:AA305,9,0)</f>
        <v>0</v>
      </c>
      <c r="AO22" s="114"/>
      <c r="AP22" s="114"/>
      <c r="AQ22" s="118" t="s">
        <v>83</v>
      </c>
      <c r="AR22" s="119" t="n">
        <f aca="false">VLOOKUP(AN16,B6:AA305,11,0)</f>
        <v>0</v>
      </c>
      <c r="AS22" s="119"/>
      <c r="AT22" s="119"/>
      <c r="AU22" s="90"/>
      <c r="AV22" s="91"/>
      <c r="AW22" s="67"/>
    </row>
    <row r="23" customFormat="false" ht="15" hidden="false" customHeight="true" outlineLevel="0" collapsed="false">
      <c r="A23" s="0"/>
      <c r="B23" s="102"/>
      <c r="C23" s="14"/>
      <c r="D23" s="103"/>
      <c r="E23" s="33"/>
      <c r="F23" s="104"/>
      <c r="G23" s="33"/>
      <c r="H23" s="104"/>
      <c r="I23" s="36" t="n">
        <f aca="false">I21/2</f>
        <v>0</v>
      </c>
      <c r="J23" s="32"/>
      <c r="K23" s="32"/>
      <c r="L23" s="32"/>
      <c r="M23" s="37"/>
      <c r="N23" s="105"/>
      <c r="O23" s="38" t="n">
        <f aca="false">O21/500</f>
        <v>0</v>
      </c>
      <c r="P23" s="103"/>
      <c r="Q23" s="33"/>
      <c r="R23" s="38"/>
      <c r="S23" s="108"/>
      <c r="T23" s="54" t="n">
        <f aca="false">(N21/15.4323584)*(S21/3.28083989501312)*0.1</f>
        <v>0</v>
      </c>
      <c r="U23" s="103"/>
      <c r="V23" s="103"/>
      <c r="W23" s="103"/>
      <c r="X23" s="111"/>
      <c r="Y23" s="111"/>
      <c r="Z23" s="111"/>
      <c r="AA23" s="103"/>
      <c r="AB23" s="53"/>
      <c r="AC23" s="54"/>
      <c r="AD23" s="54"/>
      <c r="AE23" s="54"/>
      <c r="AF23" s="54"/>
      <c r="AG23" s="54"/>
      <c r="AH23" s="54"/>
      <c r="AI23" s="11"/>
      <c r="AJ23" s="100" t="s">
        <v>84</v>
      </c>
      <c r="AK23" s="101" t="n">
        <f aca="false">(AK20*100)/AK21</f>
        <v>2.8595</v>
      </c>
      <c r="AL23" s="0"/>
      <c r="AM23" s="117"/>
      <c r="AN23" s="114"/>
      <c r="AO23" s="114"/>
      <c r="AP23" s="114"/>
      <c r="AQ23" s="118"/>
      <c r="AR23" s="119"/>
      <c r="AS23" s="119"/>
      <c r="AT23" s="119"/>
      <c r="AU23" s="120"/>
      <c r="AV23" s="121"/>
      <c r="AW23" s="122"/>
    </row>
    <row r="24" customFormat="false" ht="15" hidden="false" customHeight="true" outlineLevel="0" collapsed="false">
      <c r="A24" s="123"/>
      <c r="B24" s="102" t="n">
        <v>7</v>
      </c>
      <c r="C24" s="14" t="s">
        <v>97</v>
      </c>
      <c r="D24" s="103"/>
      <c r="E24" s="33"/>
      <c r="F24" s="104" t="n">
        <f aca="false">E24/15432.3584</f>
        <v>0</v>
      </c>
      <c r="G24" s="33"/>
      <c r="H24" s="104" t="n">
        <f aca="false">G24*F24</f>
        <v>0</v>
      </c>
      <c r="I24" s="36" t="n">
        <f aca="false">IFERROR(15432.3584/G24,0)</f>
        <v>0</v>
      </c>
      <c r="J24" s="103"/>
      <c r="K24" s="32"/>
      <c r="L24" s="32"/>
      <c r="M24" s="103"/>
      <c r="N24" s="105"/>
      <c r="O24" s="106"/>
      <c r="P24" s="103"/>
      <c r="Q24" s="107"/>
      <c r="R24" s="38" t="n">
        <f aca="false">Q25/100</f>
        <v>0</v>
      </c>
      <c r="S24" s="108"/>
      <c r="T24" s="109" t="n">
        <f aca="false">(N24*S24)/1000</f>
        <v>0</v>
      </c>
      <c r="U24" s="124"/>
      <c r="V24" s="124"/>
      <c r="W24" s="124"/>
      <c r="X24" s="111"/>
      <c r="Y24" s="111"/>
      <c r="Z24" s="111"/>
      <c r="AA24" s="103"/>
      <c r="AB24" s="53"/>
      <c r="AC24" s="54" t="n">
        <f aca="false">R24+O26+H24+J25</f>
        <v>0</v>
      </c>
      <c r="AD24" s="54" t="n">
        <f aca="false">AC24*20</f>
        <v>0</v>
      </c>
      <c r="AE24" s="54" t="n">
        <f aca="false">AC24*50</f>
        <v>0</v>
      </c>
      <c r="AF24" s="54" t="n">
        <f aca="false">AC24*250</f>
        <v>0</v>
      </c>
      <c r="AG24" s="54" t="n">
        <f aca="false">AC24*1000</f>
        <v>0</v>
      </c>
      <c r="AH24" s="54" t="n">
        <f aca="false">AC24*5000</f>
        <v>0</v>
      </c>
      <c r="AI24" s="11"/>
      <c r="AJ24" s="112"/>
      <c r="AK24" s="113"/>
      <c r="AL24" s="0"/>
      <c r="AM24" s="117"/>
      <c r="AN24" s="114"/>
      <c r="AO24" s="114"/>
      <c r="AP24" s="114"/>
      <c r="AQ24" s="118"/>
      <c r="AR24" s="119"/>
      <c r="AS24" s="119"/>
      <c r="AT24" s="119"/>
      <c r="AU24" s="120"/>
      <c r="AV24" s="121"/>
      <c r="AW24" s="122"/>
    </row>
    <row r="25" customFormat="false" ht="15" hidden="false" customHeight="true" outlineLevel="0" collapsed="false">
      <c r="A25" s="123"/>
      <c r="B25" s="102"/>
      <c r="C25" s="14"/>
      <c r="D25" s="103"/>
      <c r="E25" s="33"/>
      <c r="F25" s="104"/>
      <c r="G25" s="33"/>
      <c r="H25" s="104"/>
      <c r="I25" s="36"/>
      <c r="J25" s="32"/>
      <c r="K25" s="32"/>
      <c r="L25" s="32"/>
      <c r="M25" s="103"/>
      <c r="N25" s="105"/>
      <c r="O25" s="106"/>
      <c r="P25" s="103"/>
      <c r="Q25" s="33"/>
      <c r="R25" s="38"/>
      <c r="S25" s="108"/>
      <c r="T25" s="109"/>
      <c r="U25" s="124"/>
      <c r="V25" s="124"/>
      <c r="W25" s="124"/>
      <c r="X25" s="111"/>
      <c r="Y25" s="111"/>
      <c r="Z25" s="111"/>
      <c r="AA25" s="103"/>
      <c r="AB25" s="53"/>
      <c r="AC25" s="54"/>
      <c r="AD25" s="54"/>
      <c r="AE25" s="54"/>
      <c r="AF25" s="54"/>
      <c r="AG25" s="54"/>
      <c r="AH25" s="54"/>
      <c r="AI25" s="11"/>
      <c r="AJ25" s="71" t="s">
        <v>85</v>
      </c>
      <c r="AK25" s="65"/>
      <c r="AL25" s="0"/>
      <c r="AM25" s="147" t="s">
        <v>86</v>
      </c>
      <c r="AN25" s="126" t="n">
        <f aca="false">VLOOKUP(AN16,B6:AA305,10,0)</f>
        <v>0</v>
      </c>
      <c r="AO25" s="126"/>
      <c r="AP25" s="126"/>
      <c r="AQ25" s="118" t="s">
        <v>87</v>
      </c>
      <c r="AR25" s="114" t="n">
        <f aca="false">VLOOKUP(AN16,B6:AA305,16,0)</f>
        <v>0</v>
      </c>
      <c r="AS25" s="114"/>
      <c r="AT25" s="114"/>
      <c r="AU25" s="127" t="s">
        <v>88</v>
      </c>
      <c r="AV25" s="128" t="n">
        <f aca="false">VLOOKUP(AN16,B6:AA305,18,0)</f>
        <v>0</v>
      </c>
      <c r="AW25" s="129" t="n">
        <f aca="false">(AS16*AV25)/1000</f>
        <v>0</v>
      </c>
    </row>
    <row r="26" customFormat="false" ht="15" hidden="false" customHeight="true" outlineLevel="0" collapsed="false">
      <c r="A26" s="123"/>
      <c r="B26" s="102"/>
      <c r="C26" s="14"/>
      <c r="D26" s="103"/>
      <c r="E26" s="33"/>
      <c r="F26" s="104"/>
      <c r="G26" s="33"/>
      <c r="H26" s="104"/>
      <c r="I26" s="36" t="n">
        <f aca="false">I24/2</f>
        <v>0</v>
      </c>
      <c r="J26" s="32"/>
      <c r="K26" s="32"/>
      <c r="L26" s="32"/>
      <c r="M26" s="37"/>
      <c r="N26" s="105"/>
      <c r="O26" s="38" t="n">
        <f aca="false">O24/500</f>
        <v>0</v>
      </c>
      <c r="P26" s="103"/>
      <c r="Q26" s="33"/>
      <c r="R26" s="38"/>
      <c r="S26" s="108"/>
      <c r="T26" s="54" t="n">
        <f aca="false">(N24/15.4323584)*(S24/3.28083989501312)*0.1</f>
        <v>0</v>
      </c>
      <c r="U26" s="124"/>
      <c r="V26" s="124"/>
      <c r="W26" s="124"/>
      <c r="X26" s="111"/>
      <c r="Y26" s="111"/>
      <c r="Z26" s="111"/>
      <c r="AA26" s="103"/>
      <c r="AB26" s="53"/>
      <c r="AC26" s="54"/>
      <c r="AD26" s="54"/>
      <c r="AE26" s="54"/>
      <c r="AF26" s="54"/>
      <c r="AG26" s="54"/>
      <c r="AH26" s="54"/>
      <c r="AI26" s="11"/>
      <c r="AJ26" s="74" t="s">
        <v>65</v>
      </c>
      <c r="AK26" s="75" t="n">
        <v>179.99</v>
      </c>
      <c r="AL26" s="0"/>
      <c r="AM26" s="147"/>
      <c r="AN26" s="126"/>
      <c r="AO26" s="126"/>
      <c r="AP26" s="126"/>
      <c r="AQ26" s="118"/>
      <c r="AR26" s="114"/>
      <c r="AS26" s="114"/>
      <c r="AT26" s="114"/>
      <c r="AU26" s="127"/>
      <c r="AV26" s="128"/>
      <c r="AW26" s="129"/>
    </row>
    <row r="27" customFormat="false" ht="15" hidden="false" customHeight="true" outlineLevel="0" collapsed="false">
      <c r="B27" s="102" t="n">
        <v>8</v>
      </c>
      <c r="C27" s="14" t="s">
        <v>97</v>
      </c>
      <c r="D27" s="103"/>
      <c r="E27" s="33"/>
      <c r="F27" s="104" t="n">
        <f aca="false">E27/15432.3584</f>
        <v>0</v>
      </c>
      <c r="G27" s="33"/>
      <c r="H27" s="104" t="n">
        <f aca="false">G27*F27</f>
        <v>0</v>
      </c>
      <c r="I27" s="36" t="n">
        <f aca="false">IFERROR(15432.3584/G27,0)</f>
        <v>0</v>
      </c>
      <c r="J27" s="103"/>
      <c r="K27" s="32"/>
      <c r="L27" s="32"/>
      <c r="M27" s="103"/>
      <c r="N27" s="105"/>
      <c r="O27" s="106"/>
      <c r="P27" s="103"/>
      <c r="Q27" s="107"/>
      <c r="R27" s="38" t="n">
        <f aca="false">Q28/100</f>
        <v>0</v>
      </c>
      <c r="S27" s="108"/>
      <c r="T27" s="109" t="n">
        <f aca="false">(N27*S27)/1000</f>
        <v>0</v>
      </c>
      <c r="U27" s="103"/>
      <c r="V27" s="103"/>
      <c r="W27" s="103"/>
      <c r="X27" s="111"/>
      <c r="Y27" s="111"/>
      <c r="Z27" s="111"/>
      <c r="AA27" s="103"/>
      <c r="AB27" s="53"/>
      <c r="AC27" s="54" t="n">
        <f aca="false">R27+O29+H27+J28</f>
        <v>0</v>
      </c>
      <c r="AD27" s="54" t="n">
        <f aca="false">AC27*20</f>
        <v>0</v>
      </c>
      <c r="AE27" s="54" t="n">
        <f aca="false">AC27*50</f>
        <v>0</v>
      </c>
      <c r="AF27" s="54" t="n">
        <f aca="false">AC27*250</f>
        <v>0</v>
      </c>
      <c r="AG27" s="54" t="n">
        <f aca="false">AC27*1000</f>
        <v>0</v>
      </c>
      <c r="AH27" s="54" t="n">
        <f aca="false">AC27*5000</f>
        <v>0</v>
      </c>
      <c r="AI27" s="11"/>
      <c r="AJ27" s="74" t="s">
        <v>81</v>
      </c>
      <c r="AK27" s="89" t="n">
        <v>3000</v>
      </c>
      <c r="AL27" s="0"/>
      <c r="AM27" s="147"/>
      <c r="AN27" s="126"/>
      <c r="AO27" s="126"/>
      <c r="AP27" s="126"/>
      <c r="AQ27" s="118"/>
      <c r="AR27" s="114"/>
      <c r="AS27" s="114"/>
      <c r="AT27" s="114"/>
      <c r="AU27" s="127"/>
      <c r="AV27" s="128"/>
      <c r="AW27" s="129"/>
    </row>
    <row r="28" customFormat="false" ht="15" hidden="false" customHeight="true" outlineLevel="0" collapsed="false">
      <c r="B28" s="102"/>
      <c r="C28" s="14"/>
      <c r="D28" s="103"/>
      <c r="E28" s="33"/>
      <c r="F28" s="104"/>
      <c r="G28" s="33"/>
      <c r="H28" s="104"/>
      <c r="I28" s="36"/>
      <c r="J28" s="32"/>
      <c r="K28" s="32"/>
      <c r="L28" s="32"/>
      <c r="M28" s="103"/>
      <c r="N28" s="105"/>
      <c r="O28" s="106"/>
      <c r="P28" s="103"/>
      <c r="Q28" s="33"/>
      <c r="R28" s="38"/>
      <c r="S28" s="108"/>
      <c r="T28" s="109"/>
      <c r="U28" s="103"/>
      <c r="V28" s="103"/>
      <c r="W28" s="103"/>
      <c r="X28" s="111"/>
      <c r="Y28" s="111"/>
      <c r="Z28" s="111"/>
      <c r="AA28" s="103"/>
      <c r="AB28" s="53"/>
      <c r="AC28" s="54"/>
      <c r="AD28" s="54"/>
      <c r="AE28" s="54"/>
      <c r="AF28" s="54"/>
      <c r="AG28" s="54"/>
      <c r="AH28" s="54"/>
      <c r="AI28" s="11"/>
      <c r="AJ28" s="92"/>
      <c r="AK28" s="65"/>
      <c r="AL28" s="0"/>
      <c r="AM28" s="131" t="s">
        <v>89</v>
      </c>
      <c r="AN28" s="132"/>
      <c r="AO28" s="132"/>
      <c r="AP28" s="132"/>
      <c r="AQ28" s="132"/>
      <c r="AR28" s="132"/>
      <c r="AS28" s="132"/>
      <c r="AT28" s="132"/>
      <c r="AU28" s="132"/>
      <c r="AV28" s="132"/>
      <c r="AW28" s="132"/>
    </row>
    <row r="29" customFormat="false" ht="15" hidden="false" customHeight="true" outlineLevel="0" collapsed="false">
      <c r="B29" s="102"/>
      <c r="C29" s="14"/>
      <c r="D29" s="103"/>
      <c r="E29" s="33"/>
      <c r="F29" s="104"/>
      <c r="G29" s="33"/>
      <c r="H29" s="104"/>
      <c r="I29" s="36" t="n">
        <f aca="false">I27/2</f>
        <v>0</v>
      </c>
      <c r="J29" s="32"/>
      <c r="K29" s="32"/>
      <c r="L29" s="32"/>
      <c r="M29" s="37"/>
      <c r="N29" s="105"/>
      <c r="O29" s="38" t="n">
        <f aca="false">O27/500</f>
        <v>0</v>
      </c>
      <c r="P29" s="103"/>
      <c r="Q29" s="33"/>
      <c r="R29" s="38"/>
      <c r="S29" s="108"/>
      <c r="T29" s="54" t="n">
        <f aca="false">(N27/15.4323584)*(S27/3.28083989501312)*0.1</f>
        <v>0</v>
      </c>
      <c r="U29" s="103"/>
      <c r="V29" s="103"/>
      <c r="W29" s="103"/>
      <c r="X29" s="111"/>
      <c r="Y29" s="111"/>
      <c r="Z29" s="111"/>
      <c r="AA29" s="103"/>
      <c r="AB29" s="53"/>
      <c r="AC29" s="54"/>
      <c r="AD29" s="54"/>
      <c r="AE29" s="54"/>
      <c r="AF29" s="54"/>
      <c r="AG29" s="54"/>
      <c r="AH29" s="54"/>
      <c r="AI29" s="11"/>
      <c r="AJ29" s="100" t="s">
        <v>90</v>
      </c>
      <c r="AK29" s="101" t="n">
        <f aca="false">(AK26*500)/AK27</f>
        <v>29.9983333333333</v>
      </c>
      <c r="AL29" s="0"/>
      <c r="AM29" s="131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</row>
    <row r="30" customFormat="false" ht="15" hidden="false" customHeight="true" outlineLevel="0" collapsed="false">
      <c r="B30" s="102" t="n">
        <v>9</v>
      </c>
      <c r="C30" s="14" t="s">
        <v>97</v>
      </c>
      <c r="D30" s="103"/>
      <c r="E30" s="33"/>
      <c r="F30" s="104" t="n">
        <f aca="false">E30/15432.3584</f>
        <v>0</v>
      </c>
      <c r="G30" s="33"/>
      <c r="H30" s="104" t="n">
        <f aca="false">G30*F30</f>
        <v>0</v>
      </c>
      <c r="I30" s="36" t="n">
        <f aca="false">IFERROR(15432.3584/G30,0)</f>
        <v>0</v>
      </c>
      <c r="J30" s="103"/>
      <c r="K30" s="32"/>
      <c r="L30" s="32"/>
      <c r="M30" s="103"/>
      <c r="N30" s="105"/>
      <c r="O30" s="106"/>
      <c r="P30" s="103"/>
      <c r="Q30" s="107"/>
      <c r="R30" s="38" t="n">
        <f aca="false">Q31/100</f>
        <v>0</v>
      </c>
      <c r="S30" s="108"/>
      <c r="T30" s="109" t="n">
        <f aca="false">(N30*S30)/1000</f>
        <v>0</v>
      </c>
      <c r="U30" s="103"/>
      <c r="V30" s="103"/>
      <c r="W30" s="103"/>
      <c r="X30" s="111"/>
      <c r="Y30" s="111"/>
      <c r="Z30" s="111"/>
      <c r="AA30" s="103"/>
      <c r="AB30" s="53"/>
      <c r="AC30" s="54" t="n">
        <f aca="false">R30+O32+H30+J31</f>
        <v>0</v>
      </c>
      <c r="AD30" s="54" t="n">
        <f aca="false">AC30*20</f>
        <v>0</v>
      </c>
      <c r="AE30" s="54" t="n">
        <f aca="false">AC30*50</f>
        <v>0</v>
      </c>
      <c r="AF30" s="54" t="n">
        <f aca="false">AC30*250</f>
        <v>0</v>
      </c>
      <c r="AG30" s="54" t="n">
        <f aca="false">AC30*1000</f>
        <v>0</v>
      </c>
      <c r="AH30" s="54" t="n">
        <f aca="false">AC30*5000</f>
        <v>0</v>
      </c>
      <c r="AI30" s="11"/>
      <c r="AJ30" s="112"/>
      <c r="AK30" s="113"/>
      <c r="AL30" s="0"/>
      <c r="AM30" s="131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</row>
    <row r="31" customFormat="false" ht="15" hidden="false" customHeight="true" outlineLevel="0" collapsed="false">
      <c r="B31" s="102"/>
      <c r="C31" s="14"/>
      <c r="D31" s="103"/>
      <c r="E31" s="33"/>
      <c r="F31" s="104"/>
      <c r="G31" s="33"/>
      <c r="H31" s="104"/>
      <c r="I31" s="36"/>
      <c r="J31" s="32"/>
      <c r="K31" s="32"/>
      <c r="L31" s="32"/>
      <c r="M31" s="103"/>
      <c r="N31" s="105"/>
      <c r="O31" s="106"/>
      <c r="P31" s="103"/>
      <c r="Q31" s="33"/>
      <c r="R31" s="38"/>
      <c r="S31" s="108"/>
      <c r="T31" s="109"/>
      <c r="U31" s="103"/>
      <c r="V31" s="103"/>
      <c r="W31" s="103"/>
      <c r="X31" s="111"/>
      <c r="Y31" s="111"/>
      <c r="Z31" s="111"/>
      <c r="AA31" s="103"/>
      <c r="AB31" s="53"/>
      <c r="AC31" s="54"/>
      <c r="AD31" s="54"/>
      <c r="AE31" s="54"/>
      <c r="AF31" s="54"/>
      <c r="AG31" s="54"/>
      <c r="AH31" s="54"/>
      <c r="AI31" s="11"/>
      <c r="AJ31" s="71" t="s">
        <v>91</v>
      </c>
      <c r="AK31" s="65"/>
      <c r="AL31" s="0"/>
      <c r="AM31" s="133" t="n">
        <v>1</v>
      </c>
      <c r="AN31" s="134" t="n">
        <v>2</v>
      </c>
      <c r="AO31" s="134" t="n">
        <v>3</v>
      </c>
      <c r="AP31" s="134" t="n">
        <v>4</v>
      </c>
      <c r="AQ31" s="134" t="n">
        <v>5</v>
      </c>
      <c r="AR31" s="134" t="n">
        <v>6</v>
      </c>
      <c r="AS31" s="134" t="n">
        <v>7</v>
      </c>
      <c r="AT31" s="134" t="n">
        <v>8</v>
      </c>
      <c r="AU31" s="134" t="n">
        <v>9</v>
      </c>
      <c r="AV31" s="134" t="n">
        <v>10</v>
      </c>
      <c r="AW31" s="135" t="n">
        <v>11</v>
      </c>
    </row>
    <row r="32" customFormat="false" ht="15" hidden="false" customHeight="true" outlineLevel="0" collapsed="false">
      <c r="B32" s="102"/>
      <c r="C32" s="14"/>
      <c r="D32" s="103"/>
      <c r="E32" s="33"/>
      <c r="F32" s="104"/>
      <c r="G32" s="33"/>
      <c r="H32" s="104"/>
      <c r="I32" s="36" t="n">
        <f aca="false">I30/2</f>
        <v>0</v>
      </c>
      <c r="J32" s="32"/>
      <c r="K32" s="32"/>
      <c r="L32" s="32"/>
      <c r="M32" s="37"/>
      <c r="N32" s="105"/>
      <c r="O32" s="38" t="n">
        <f aca="false">O30/500</f>
        <v>0</v>
      </c>
      <c r="P32" s="103"/>
      <c r="Q32" s="33"/>
      <c r="R32" s="38"/>
      <c r="S32" s="108"/>
      <c r="T32" s="54" t="n">
        <f aca="false">(N30/15.4323584)*(S30/3.28083989501312)*0.1</f>
        <v>0</v>
      </c>
      <c r="U32" s="103"/>
      <c r="V32" s="103"/>
      <c r="W32" s="103"/>
      <c r="X32" s="111"/>
      <c r="Y32" s="111"/>
      <c r="Z32" s="111"/>
      <c r="AA32" s="103"/>
      <c r="AB32" s="53"/>
      <c r="AC32" s="54"/>
      <c r="AD32" s="54"/>
      <c r="AE32" s="54"/>
      <c r="AF32" s="54"/>
      <c r="AG32" s="54"/>
      <c r="AH32" s="54"/>
      <c r="AI32" s="11"/>
      <c r="AJ32" s="74" t="s">
        <v>65</v>
      </c>
      <c r="AK32" s="75" t="n">
        <v>17.55</v>
      </c>
      <c r="AL32" s="0"/>
      <c r="AM32" s="133"/>
      <c r="AN32" s="134"/>
      <c r="AO32" s="134"/>
      <c r="AP32" s="134"/>
      <c r="AQ32" s="134"/>
      <c r="AR32" s="134"/>
      <c r="AS32" s="134"/>
      <c r="AT32" s="134"/>
      <c r="AU32" s="134"/>
      <c r="AV32" s="134"/>
      <c r="AW32" s="135"/>
    </row>
    <row r="33" customFormat="false" ht="15" hidden="false" customHeight="true" outlineLevel="0" collapsed="false">
      <c r="B33" s="102" t="n">
        <v>10</v>
      </c>
      <c r="C33" s="14" t="s">
        <v>97</v>
      </c>
      <c r="D33" s="103"/>
      <c r="E33" s="33"/>
      <c r="F33" s="104" t="n">
        <f aca="false">E33/15432.3584</f>
        <v>0</v>
      </c>
      <c r="G33" s="33"/>
      <c r="H33" s="104" t="n">
        <f aca="false">G33*F33</f>
        <v>0</v>
      </c>
      <c r="I33" s="36" t="n">
        <f aca="false">IFERROR(15432.3584/G33,0)</f>
        <v>0</v>
      </c>
      <c r="J33" s="103"/>
      <c r="K33" s="32"/>
      <c r="L33" s="32"/>
      <c r="M33" s="103"/>
      <c r="N33" s="105"/>
      <c r="O33" s="106"/>
      <c r="P33" s="103"/>
      <c r="Q33" s="107"/>
      <c r="R33" s="38" t="n">
        <f aca="false">Q34/100</f>
        <v>0</v>
      </c>
      <c r="S33" s="108"/>
      <c r="T33" s="109" t="n">
        <f aca="false">(N33*S33)/1000</f>
        <v>0</v>
      </c>
      <c r="U33" s="103"/>
      <c r="V33" s="103"/>
      <c r="W33" s="103"/>
      <c r="X33" s="111"/>
      <c r="Y33" s="111"/>
      <c r="Z33" s="111"/>
      <c r="AA33" s="103"/>
      <c r="AB33" s="53"/>
      <c r="AC33" s="54" t="n">
        <f aca="false">R33+O35+H33+J34</f>
        <v>0</v>
      </c>
      <c r="AD33" s="54" t="n">
        <f aca="false">AC33*20</f>
        <v>0</v>
      </c>
      <c r="AE33" s="54" t="n">
        <f aca="false">AC33*50</f>
        <v>0</v>
      </c>
      <c r="AF33" s="54" t="n">
        <f aca="false">AC33*250</f>
        <v>0</v>
      </c>
      <c r="AG33" s="54" t="n">
        <f aca="false">AC33*1000</f>
        <v>0</v>
      </c>
      <c r="AH33" s="54" t="n">
        <f aca="false">AC33*5000</f>
        <v>0</v>
      </c>
      <c r="AI33" s="11"/>
      <c r="AJ33" s="74" t="s">
        <v>81</v>
      </c>
      <c r="AK33" s="89" t="n">
        <v>100</v>
      </c>
      <c r="AL33" s="0"/>
      <c r="AM33" s="133"/>
      <c r="AN33" s="134"/>
      <c r="AO33" s="134"/>
      <c r="AP33" s="134"/>
      <c r="AQ33" s="134"/>
      <c r="AR33" s="134"/>
      <c r="AS33" s="134"/>
      <c r="AT33" s="134"/>
      <c r="AU33" s="134"/>
      <c r="AV33" s="134"/>
      <c r="AW33" s="135"/>
    </row>
    <row r="34" customFormat="false" ht="15" hidden="false" customHeight="true" outlineLevel="0" collapsed="false">
      <c r="B34" s="102"/>
      <c r="C34" s="14"/>
      <c r="D34" s="103"/>
      <c r="E34" s="33"/>
      <c r="F34" s="104"/>
      <c r="G34" s="33"/>
      <c r="H34" s="104"/>
      <c r="I34" s="36"/>
      <c r="J34" s="32"/>
      <c r="K34" s="32"/>
      <c r="L34" s="32"/>
      <c r="M34" s="103"/>
      <c r="N34" s="105"/>
      <c r="O34" s="106"/>
      <c r="P34" s="103"/>
      <c r="Q34" s="33"/>
      <c r="R34" s="38"/>
      <c r="S34" s="108"/>
      <c r="T34" s="109"/>
      <c r="U34" s="103"/>
      <c r="V34" s="103"/>
      <c r="W34" s="103"/>
      <c r="X34" s="111"/>
      <c r="Y34" s="111"/>
      <c r="Z34" s="111"/>
      <c r="AA34" s="103"/>
      <c r="AB34" s="53"/>
      <c r="AC34" s="54"/>
      <c r="AD34" s="54"/>
      <c r="AE34" s="54"/>
      <c r="AF34" s="54"/>
      <c r="AG34" s="54"/>
      <c r="AH34" s="54"/>
      <c r="AI34" s="11"/>
      <c r="AJ34" s="92"/>
      <c r="AK34" s="65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</row>
    <row r="35" customFormat="false" ht="15" hidden="false" customHeight="true" outlineLevel="0" collapsed="false">
      <c r="B35" s="102"/>
      <c r="C35" s="14"/>
      <c r="D35" s="103"/>
      <c r="E35" s="33"/>
      <c r="F35" s="104"/>
      <c r="G35" s="33"/>
      <c r="H35" s="104"/>
      <c r="I35" s="36" t="n">
        <f aca="false">I33/2</f>
        <v>0</v>
      </c>
      <c r="J35" s="32"/>
      <c r="K35" s="32"/>
      <c r="L35" s="32"/>
      <c r="M35" s="37"/>
      <c r="N35" s="105"/>
      <c r="O35" s="38" t="n">
        <f aca="false">O33/500</f>
        <v>0</v>
      </c>
      <c r="P35" s="103"/>
      <c r="Q35" s="33"/>
      <c r="R35" s="38"/>
      <c r="S35" s="108"/>
      <c r="T35" s="54" t="n">
        <f aca="false">(N33/15.4323584)*(S33/3.28083989501312)*0.1</f>
        <v>0</v>
      </c>
      <c r="U35" s="103"/>
      <c r="V35" s="103"/>
      <c r="W35" s="103"/>
      <c r="X35" s="111"/>
      <c r="Y35" s="111"/>
      <c r="Z35" s="111"/>
      <c r="AA35" s="103"/>
      <c r="AB35" s="53"/>
      <c r="AC35" s="54"/>
      <c r="AD35" s="54"/>
      <c r="AE35" s="54"/>
      <c r="AF35" s="54"/>
      <c r="AG35" s="54"/>
      <c r="AH35" s="54"/>
      <c r="AI35" s="11"/>
      <c r="AJ35" s="136" t="s">
        <v>92</v>
      </c>
      <c r="AK35" s="137" t="n">
        <f aca="false">(AK32*1)/AK33</f>
        <v>0.1755</v>
      </c>
      <c r="AL35" s="0"/>
      <c r="AM35" s="0"/>
      <c r="AN35" s="0"/>
      <c r="AO35" s="138"/>
      <c r="AP35" s="138"/>
      <c r="AQ35" s="0"/>
      <c r="AR35" s="0"/>
      <c r="AS35" s="0"/>
      <c r="AT35" s="0"/>
      <c r="AU35" s="0"/>
      <c r="AV35" s="0"/>
      <c r="AW35" s="0"/>
    </row>
    <row r="36" customFormat="false" ht="15" hidden="false" customHeight="true" outlineLevel="0" collapsed="false">
      <c r="B36" s="102" t="n">
        <v>11</v>
      </c>
      <c r="C36" s="14" t="s">
        <v>97</v>
      </c>
      <c r="D36" s="103"/>
      <c r="E36" s="33"/>
      <c r="F36" s="104" t="n">
        <f aca="false">E36/15432.3584</f>
        <v>0</v>
      </c>
      <c r="G36" s="33"/>
      <c r="H36" s="104" t="n">
        <f aca="false">G36*F36</f>
        <v>0</v>
      </c>
      <c r="I36" s="36" t="n">
        <f aca="false">IFERROR(15432.3584/G36,0)</f>
        <v>0</v>
      </c>
      <c r="J36" s="103"/>
      <c r="K36" s="32"/>
      <c r="L36" s="32"/>
      <c r="M36" s="103"/>
      <c r="N36" s="105"/>
      <c r="O36" s="106"/>
      <c r="P36" s="103"/>
      <c r="Q36" s="107"/>
      <c r="R36" s="38" t="n">
        <f aca="false">Q37/100</f>
        <v>0</v>
      </c>
      <c r="S36" s="108"/>
      <c r="T36" s="109" t="n">
        <f aca="false">(N36*S36)/1000</f>
        <v>0</v>
      </c>
      <c r="U36" s="103"/>
      <c r="V36" s="103"/>
      <c r="W36" s="103"/>
      <c r="X36" s="111"/>
      <c r="Y36" s="111"/>
      <c r="Z36" s="111"/>
      <c r="AA36" s="103"/>
      <c r="AB36" s="53"/>
      <c r="AC36" s="54" t="n">
        <f aca="false">R36+O38+H36+J37</f>
        <v>0</v>
      </c>
      <c r="AD36" s="54" t="n">
        <f aca="false">AC36*20</f>
        <v>0</v>
      </c>
      <c r="AE36" s="54" t="n">
        <f aca="false">AC36*50</f>
        <v>0</v>
      </c>
      <c r="AF36" s="54" t="n">
        <f aca="false">AC36*250</f>
        <v>0</v>
      </c>
      <c r="AG36" s="54" t="n">
        <f aca="false">AC36*1000</f>
        <v>0</v>
      </c>
      <c r="AH36" s="54" t="n">
        <f aca="false">AC36*5000</f>
        <v>0</v>
      </c>
      <c r="AI36" s="11"/>
      <c r="AJ36" s="112"/>
      <c r="AK36" s="113"/>
      <c r="AL36" s="0"/>
      <c r="AM36" s="139" t="s">
        <v>93</v>
      </c>
      <c r="AN36" s="139"/>
      <c r="AO36" s="139"/>
      <c r="AP36" s="139"/>
      <c r="AQ36" s="139"/>
      <c r="AR36" s="139"/>
      <c r="AS36" s="139"/>
      <c r="AT36" s="139"/>
      <c r="AU36" s="139"/>
      <c r="AV36" s="139"/>
      <c r="AW36" s="139"/>
    </row>
    <row r="37" customFormat="false" ht="15" hidden="false" customHeight="true" outlineLevel="0" collapsed="false">
      <c r="B37" s="102"/>
      <c r="C37" s="14"/>
      <c r="D37" s="103"/>
      <c r="E37" s="33"/>
      <c r="F37" s="104"/>
      <c r="G37" s="33"/>
      <c r="H37" s="104"/>
      <c r="I37" s="36"/>
      <c r="J37" s="32"/>
      <c r="K37" s="32"/>
      <c r="L37" s="32"/>
      <c r="M37" s="103"/>
      <c r="N37" s="105"/>
      <c r="O37" s="106"/>
      <c r="P37" s="103"/>
      <c r="Q37" s="33"/>
      <c r="R37" s="38"/>
      <c r="S37" s="108"/>
      <c r="T37" s="109"/>
      <c r="U37" s="103"/>
      <c r="V37" s="103"/>
      <c r="W37" s="103"/>
      <c r="X37" s="111"/>
      <c r="Y37" s="111"/>
      <c r="Z37" s="111"/>
      <c r="AA37" s="103"/>
      <c r="AB37" s="53"/>
      <c r="AC37" s="54"/>
      <c r="AD37" s="54"/>
      <c r="AE37" s="54"/>
      <c r="AF37" s="54"/>
      <c r="AG37" s="54"/>
      <c r="AH37" s="54"/>
      <c r="AI37" s="11"/>
      <c r="AJ37" s="140" t="s">
        <v>94</v>
      </c>
      <c r="AK37" s="141"/>
      <c r="AL37" s="0"/>
      <c r="AM37" s="139"/>
      <c r="AN37" s="139"/>
      <c r="AO37" s="139"/>
      <c r="AP37" s="139"/>
      <c r="AQ37" s="139"/>
      <c r="AR37" s="139"/>
      <c r="AS37" s="139"/>
      <c r="AT37" s="139"/>
      <c r="AU37" s="139"/>
      <c r="AV37" s="139"/>
      <c r="AW37" s="139"/>
    </row>
    <row r="38" customFormat="false" ht="15" hidden="false" customHeight="true" outlineLevel="0" collapsed="false">
      <c r="B38" s="102"/>
      <c r="C38" s="14"/>
      <c r="D38" s="103"/>
      <c r="E38" s="33"/>
      <c r="F38" s="104"/>
      <c r="G38" s="33"/>
      <c r="H38" s="104"/>
      <c r="I38" s="36" t="n">
        <f aca="false">I36/2</f>
        <v>0</v>
      </c>
      <c r="J38" s="32"/>
      <c r="K38" s="32"/>
      <c r="L38" s="32"/>
      <c r="M38" s="37"/>
      <c r="N38" s="105"/>
      <c r="O38" s="38" t="n">
        <f aca="false">O36/500</f>
        <v>0</v>
      </c>
      <c r="P38" s="103"/>
      <c r="Q38" s="33"/>
      <c r="R38" s="38"/>
      <c r="S38" s="108"/>
      <c r="T38" s="54" t="n">
        <f aca="false">(N36/15.4323584)*(S36/3.28083989501312)*0.1</f>
        <v>0</v>
      </c>
      <c r="U38" s="103"/>
      <c r="V38" s="103"/>
      <c r="W38" s="103"/>
      <c r="X38" s="111"/>
      <c r="Y38" s="111"/>
      <c r="Z38" s="111"/>
      <c r="AA38" s="103"/>
      <c r="AB38" s="53"/>
      <c r="AC38" s="54"/>
      <c r="AD38" s="54"/>
      <c r="AE38" s="54"/>
      <c r="AF38" s="54"/>
      <c r="AG38" s="54"/>
      <c r="AH38" s="54"/>
      <c r="AI38" s="11"/>
      <c r="AJ38" s="92"/>
      <c r="AK38" s="65"/>
      <c r="AL38" s="0"/>
      <c r="AM38" s="139"/>
      <c r="AN38" s="139"/>
      <c r="AO38" s="139"/>
      <c r="AP38" s="139"/>
      <c r="AQ38" s="139"/>
      <c r="AR38" s="139"/>
      <c r="AS38" s="139"/>
      <c r="AT38" s="139"/>
      <c r="AU38" s="139"/>
      <c r="AV38" s="139"/>
      <c r="AW38" s="139"/>
    </row>
    <row r="39" customFormat="false" ht="15" hidden="false" customHeight="true" outlineLevel="0" collapsed="false">
      <c r="B39" s="102" t="n">
        <v>12</v>
      </c>
      <c r="C39" s="14" t="s">
        <v>97</v>
      </c>
      <c r="D39" s="103"/>
      <c r="E39" s="33"/>
      <c r="F39" s="104" t="n">
        <f aca="false">E39/15432.3584</f>
        <v>0</v>
      </c>
      <c r="G39" s="33"/>
      <c r="H39" s="104" t="n">
        <f aca="false">G39*F39</f>
        <v>0</v>
      </c>
      <c r="I39" s="36" t="n">
        <f aca="false">IFERROR(15432.3584/G39,0)</f>
        <v>0</v>
      </c>
      <c r="J39" s="103"/>
      <c r="K39" s="32"/>
      <c r="L39" s="32"/>
      <c r="M39" s="103"/>
      <c r="N39" s="105"/>
      <c r="O39" s="106"/>
      <c r="P39" s="103"/>
      <c r="Q39" s="107"/>
      <c r="R39" s="38" t="n">
        <f aca="false">Q40/100</f>
        <v>0</v>
      </c>
      <c r="S39" s="108"/>
      <c r="T39" s="109" t="n">
        <f aca="false">(N39*S39)/1000</f>
        <v>0</v>
      </c>
      <c r="U39" s="103"/>
      <c r="V39" s="103"/>
      <c r="W39" s="103"/>
      <c r="X39" s="111"/>
      <c r="Y39" s="111"/>
      <c r="Z39" s="111"/>
      <c r="AA39" s="103"/>
      <c r="AB39" s="53"/>
      <c r="AC39" s="54" t="n">
        <f aca="false">R39+O41+H39+J40</f>
        <v>0</v>
      </c>
      <c r="AD39" s="54" t="n">
        <f aca="false">AC39*20</f>
        <v>0</v>
      </c>
      <c r="AE39" s="54" t="n">
        <f aca="false">AC39*50</f>
        <v>0</v>
      </c>
      <c r="AF39" s="54" t="n">
        <f aca="false">AC39*250</f>
        <v>0</v>
      </c>
      <c r="AG39" s="54" t="n">
        <f aca="false">AC39*1000</f>
        <v>0</v>
      </c>
      <c r="AH39" s="54" t="n">
        <f aca="false">AC39*5000</f>
        <v>0</v>
      </c>
      <c r="AI39" s="11"/>
      <c r="AJ39" s="74" t="s">
        <v>95</v>
      </c>
      <c r="AK39" s="89" t="n">
        <v>351</v>
      </c>
      <c r="AL39" s="142"/>
    </row>
    <row r="40" customFormat="false" ht="15" hidden="false" customHeight="true" outlineLevel="0" collapsed="false">
      <c r="B40" s="102"/>
      <c r="C40" s="14"/>
      <c r="D40" s="103"/>
      <c r="E40" s="33"/>
      <c r="F40" s="104"/>
      <c r="G40" s="33"/>
      <c r="H40" s="104"/>
      <c r="I40" s="36"/>
      <c r="J40" s="32"/>
      <c r="K40" s="32"/>
      <c r="L40" s="32"/>
      <c r="M40" s="103"/>
      <c r="N40" s="105"/>
      <c r="O40" s="106"/>
      <c r="P40" s="103"/>
      <c r="Q40" s="33"/>
      <c r="R40" s="38"/>
      <c r="S40" s="108"/>
      <c r="T40" s="109"/>
      <c r="U40" s="103"/>
      <c r="V40" s="103"/>
      <c r="W40" s="103"/>
      <c r="X40" s="111"/>
      <c r="Y40" s="111"/>
      <c r="Z40" s="111"/>
      <c r="AA40" s="103"/>
      <c r="AB40" s="53"/>
      <c r="AC40" s="54"/>
      <c r="AD40" s="54"/>
      <c r="AE40" s="54"/>
      <c r="AF40" s="54"/>
      <c r="AG40" s="54"/>
      <c r="AH40" s="54"/>
      <c r="AI40" s="11"/>
      <c r="AJ40" s="143" t="s">
        <v>96</v>
      </c>
      <c r="AK40" s="144" t="n">
        <f aca="false">AK39*3.28083989501312</f>
        <v>1151.57480314961</v>
      </c>
    </row>
    <row r="41" customFormat="false" ht="15" hidden="false" customHeight="true" outlineLevel="0" collapsed="false">
      <c r="B41" s="102"/>
      <c r="C41" s="14"/>
      <c r="D41" s="103"/>
      <c r="E41" s="33"/>
      <c r="F41" s="104"/>
      <c r="G41" s="33"/>
      <c r="H41" s="104"/>
      <c r="I41" s="36" t="n">
        <f aca="false">I39/2</f>
        <v>0</v>
      </c>
      <c r="J41" s="32"/>
      <c r="K41" s="32"/>
      <c r="L41" s="32"/>
      <c r="M41" s="37"/>
      <c r="N41" s="105"/>
      <c r="O41" s="38" t="n">
        <f aca="false">O39/500</f>
        <v>0</v>
      </c>
      <c r="P41" s="103"/>
      <c r="Q41" s="33"/>
      <c r="R41" s="38"/>
      <c r="S41" s="108"/>
      <c r="T41" s="54" t="n">
        <f aca="false">(N39/15.4323584)*(S39/3.28083989501312)*0.1</f>
        <v>0</v>
      </c>
      <c r="U41" s="103"/>
      <c r="V41" s="103"/>
      <c r="W41" s="103"/>
      <c r="X41" s="111"/>
      <c r="Y41" s="111"/>
      <c r="Z41" s="111"/>
      <c r="AA41" s="103"/>
      <c r="AB41" s="53"/>
      <c r="AC41" s="54"/>
      <c r="AD41" s="54"/>
      <c r="AE41" s="54"/>
      <c r="AF41" s="54"/>
      <c r="AG41" s="54"/>
      <c r="AH41" s="54"/>
      <c r="AI41" s="11"/>
      <c r="AJ41" s="11"/>
      <c r="AK41" s="11"/>
    </row>
    <row r="42" customFormat="false" ht="15" hidden="false" customHeight="true" outlineLevel="0" collapsed="false">
      <c r="B42" s="102" t="n">
        <v>13</v>
      </c>
      <c r="C42" s="14" t="s">
        <v>97</v>
      </c>
      <c r="D42" s="103"/>
      <c r="E42" s="33"/>
      <c r="F42" s="104" t="n">
        <f aca="false">E42/15432.3584</f>
        <v>0</v>
      </c>
      <c r="G42" s="33"/>
      <c r="H42" s="104" t="n">
        <f aca="false">G42*F42</f>
        <v>0</v>
      </c>
      <c r="I42" s="36" t="n">
        <f aca="false">IFERROR(15432.3584/G42,0)</f>
        <v>0</v>
      </c>
      <c r="J42" s="103"/>
      <c r="K42" s="32"/>
      <c r="L42" s="32"/>
      <c r="M42" s="103"/>
      <c r="N42" s="105"/>
      <c r="O42" s="106"/>
      <c r="P42" s="103"/>
      <c r="Q42" s="107"/>
      <c r="R42" s="38" t="n">
        <f aca="false">Q43/100</f>
        <v>0</v>
      </c>
      <c r="S42" s="108"/>
      <c r="T42" s="109" t="n">
        <f aca="false">(N42*S42)/1000</f>
        <v>0</v>
      </c>
      <c r="U42" s="103"/>
      <c r="V42" s="103"/>
      <c r="W42" s="103"/>
      <c r="X42" s="111"/>
      <c r="Y42" s="111"/>
      <c r="Z42" s="111"/>
      <c r="AA42" s="103"/>
      <c r="AB42" s="53"/>
      <c r="AC42" s="54" t="n">
        <f aca="false">R42+O44+H42+J43</f>
        <v>0</v>
      </c>
      <c r="AD42" s="54" t="n">
        <f aca="false">AC42*20</f>
        <v>0</v>
      </c>
      <c r="AE42" s="54" t="n">
        <f aca="false">AC42*50</f>
        <v>0</v>
      </c>
      <c r="AF42" s="54" t="n">
        <f aca="false">AC42*250</f>
        <v>0</v>
      </c>
      <c r="AG42" s="54" t="n">
        <f aca="false">AC42*1000</f>
        <v>0</v>
      </c>
      <c r="AH42" s="54" t="n">
        <f aca="false">AC42*5000</f>
        <v>0</v>
      </c>
    </row>
    <row r="43" customFormat="false" ht="15" hidden="false" customHeight="true" outlineLevel="0" collapsed="false">
      <c r="B43" s="102"/>
      <c r="C43" s="14"/>
      <c r="D43" s="103"/>
      <c r="E43" s="33"/>
      <c r="F43" s="104"/>
      <c r="G43" s="33"/>
      <c r="H43" s="104"/>
      <c r="I43" s="36"/>
      <c r="J43" s="32"/>
      <c r="K43" s="32"/>
      <c r="L43" s="32"/>
      <c r="M43" s="103"/>
      <c r="N43" s="105"/>
      <c r="O43" s="106"/>
      <c r="P43" s="103"/>
      <c r="Q43" s="33"/>
      <c r="R43" s="38"/>
      <c r="S43" s="108"/>
      <c r="T43" s="109"/>
      <c r="U43" s="103"/>
      <c r="V43" s="103"/>
      <c r="W43" s="103"/>
      <c r="X43" s="111"/>
      <c r="Y43" s="111"/>
      <c r="Z43" s="111"/>
      <c r="AA43" s="103"/>
      <c r="AB43" s="53"/>
      <c r="AC43" s="54"/>
      <c r="AD43" s="54"/>
      <c r="AE43" s="54"/>
      <c r="AF43" s="54"/>
      <c r="AG43" s="54"/>
      <c r="AH43" s="54"/>
    </row>
    <row r="44" customFormat="false" ht="15" hidden="false" customHeight="true" outlineLevel="0" collapsed="false">
      <c r="B44" s="102"/>
      <c r="C44" s="14"/>
      <c r="D44" s="103"/>
      <c r="E44" s="33"/>
      <c r="F44" s="104"/>
      <c r="G44" s="33"/>
      <c r="H44" s="104"/>
      <c r="I44" s="36" t="n">
        <f aca="false">I42/2</f>
        <v>0</v>
      </c>
      <c r="J44" s="32"/>
      <c r="K44" s="32"/>
      <c r="L44" s="32"/>
      <c r="M44" s="37"/>
      <c r="N44" s="105"/>
      <c r="O44" s="38" t="n">
        <f aca="false">O42/500</f>
        <v>0</v>
      </c>
      <c r="P44" s="103"/>
      <c r="Q44" s="33"/>
      <c r="R44" s="38"/>
      <c r="S44" s="108"/>
      <c r="T44" s="54" t="n">
        <f aca="false">(N42/15.4323584)*(S42/3.28083989501312)*0.1</f>
        <v>0</v>
      </c>
      <c r="U44" s="103"/>
      <c r="V44" s="103"/>
      <c r="W44" s="103"/>
      <c r="X44" s="111"/>
      <c r="Y44" s="111"/>
      <c r="Z44" s="111"/>
      <c r="AA44" s="103"/>
      <c r="AB44" s="53"/>
      <c r="AC44" s="54"/>
      <c r="AD44" s="54"/>
      <c r="AE44" s="54"/>
      <c r="AF44" s="54"/>
      <c r="AG44" s="54"/>
      <c r="AH44" s="54"/>
    </row>
    <row r="45" customFormat="false" ht="15" hidden="false" customHeight="true" outlineLevel="0" collapsed="false">
      <c r="B45" s="102" t="n">
        <v>14</v>
      </c>
      <c r="C45" s="14" t="s">
        <v>97</v>
      </c>
      <c r="D45" s="103"/>
      <c r="E45" s="33"/>
      <c r="F45" s="104" t="n">
        <f aca="false">E45/15432.3584</f>
        <v>0</v>
      </c>
      <c r="G45" s="33"/>
      <c r="H45" s="104" t="n">
        <f aca="false">G45*F45</f>
        <v>0</v>
      </c>
      <c r="I45" s="36" t="n">
        <f aca="false">IFERROR(15432.3584/G45,0)</f>
        <v>0</v>
      </c>
      <c r="J45" s="103"/>
      <c r="K45" s="32"/>
      <c r="L45" s="32"/>
      <c r="M45" s="103"/>
      <c r="N45" s="105"/>
      <c r="O45" s="106"/>
      <c r="P45" s="103"/>
      <c r="Q45" s="107"/>
      <c r="R45" s="38" t="n">
        <f aca="false">Q46/100</f>
        <v>0</v>
      </c>
      <c r="S45" s="108"/>
      <c r="T45" s="109" t="n">
        <f aca="false">(N45*S45)/1000</f>
        <v>0</v>
      </c>
      <c r="U45" s="103"/>
      <c r="V45" s="103"/>
      <c r="W45" s="103"/>
      <c r="X45" s="111"/>
      <c r="Y45" s="111"/>
      <c r="Z45" s="111"/>
      <c r="AA45" s="103"/>
      <c r="AB45" s="53"/>
      <c r="AC45" s="54" t="n">
        <f aca="false">R45+O47+H45+J46</f>
        <v>0</v>
      </c>
      <c r="AD45" s="54" t="n">
        <f aca="false">AC45*20</f>
        <v>0</v>
      </c>
      <c r="AE45" s="54" t="n">
        <f aca="false">AC45*50</f>
        <v>0</v>
      </c>
      <c r="AF45" s="54" t="n">
        <f aca="false">AC45*250</f>
        <v>0</v>
      </c>
      <c r="AG45" s="54" t="n">
        <f aca="false">AC45*1000</f>
        <v>0</v>
      </c>
      <c r="AH45" s="54" t="n">
        <f aca="false">AC45*5000</f>
        <v>0</v>
      </c>
    </row>
    <row r="46" customFormat="false" ht="15" hidden="false" customHeight="true" outlineLevel="0" collapsed="false">
      <c r="B46" s="102"/>
      <c r="C46" s="14"/>
      <c r="D46" s="103"/>
      <c r="E46" s="33"/>
      <c r="F46" s="104"/>
      <c r="G46" s="33"/>
      <c r="H46" s="104"/>
      <c r="I46" s="36"/>
      <c r="J46" s="32"/>
      <c r="K46" s="32"/>
      <c r="L46" s="32"/>
      <c r="M46" s="103"/>
      <c r="N46" s="105"/>
      <c r="O46" s="106"/>
      <c r="P46" s="103"/>
      <c r="Q46" s="33"/>
      <c r="R46" s="38"/>
      <c r="S46" s="108"/>
      <c r="T46" s="109"/>
      <c r="U46" s="103"/>
      <c r="V46" s="103"/>
      <c r="W46" s="103"/>
      <c r="X46" s="111"/>
      <c r="Y46" s="111"/>
      <c r="Z46" s="111"/>
      <c r="AA46" s="103"/>
      <c r="AB46" s="53"/>
      <c r="AC46" s="54"/>
      <c r="AD46" s="54"/>
      <c r="AE46" s="54"/>
      <c r="AF46" s="54"/>
      <c r="AG46" s="54"/>
      <c r="AH46" s="54"/>
    </row>
    <row r="47" customFormat="false" ht="15" hidden="false" customHeight="true" outlineLevel="0" collapsed="false">
      <c r="B47" s="102"/>
      <c r="C47" s="14"/>
      <c r="D47" s="103"/>
      <c r="E47" s="33"/>
      <c r="F47" s="104"/>
      <c r="G47" s="33"/>
      <c r="H47" s="104"/>
      <c r="I47" s="36" t="n">
        <f aca="false">I45/2</f>
        <v>0</v>
      </c>
      <c r="J47" s="32"/>
      <c r="K47" s="32"/>
      <c r="L47" s="32"/>
      <c r="M47" s="37"/>
      <c r="N47" s="105"/>
      <c r="O47" s="38" t="n">
        <f aca="false">O45/500</f>
        <v>0</v>
      </c>
      <c r="P47" s="103"/>
      <c r="Q47" s="33"/>
      <c r="R47" s="38"/>
      <c r="S47" s="108"/>
      <c r="T47" s="54" t="n">
        <f aca="false">(N45/15.4323584)*(S45/3.28083989501312)*0.1</f>
        <v>0</v>
      </c>
      <c r="U47" s="103"/>
      <c r="V47" s="103"/>
      <c r="W47" s="103"/>
      <c r="X47" s="111"/>
      <c r="Y47" s="111"/>
      <c r="Z47" s="111"/>
      <c r="AA47" s="103"/>
      <c r="AB47" s="53"/>
      <c r="AC47" s="54"/>
      <c r="AD47" s="54"/>
      <c r="AE47" s="54"/>
      <c r="AF47" s="54"/>
      <c r="AG47" s="54"/>
      <c r="AH47" s="54"/>
    </row>
    <row r="48" customFormat="false" ht="15" hidden="false" customHeight="true" outlineLevel="0" collapsed="false">
      <c r="B48" s="102" t="n">
        <v>15</v>
      </c>
      <c r="C48" s="14" t="s">
        <v>97</v>
      </c>
      <c r="D48" s="103"/>
      <c r="E48" s="33"/>
      <c r="F48" s="104" t="n">
        <f aca="false">E48/15432.3584</f>
        <v>0</v>
      </c>
      <c r="G48" s="33"/>
      <c r="H48" s="104" t="n">
        <f aca="false">G48*F48</f>
        <v>0</v>
      </c>
      <c r="I48" s="36" t="n">
        <f aca="false">IFERROR(15432.3584/G48,0)</f>
        <v>0</v>
      </c>
      <c r="J48" s="103"/>
      <c r="K48" s="32"/>
      <c r="L48" s="32"/>
      <c r="M48" s="103"/>
      <c r="N48" s="105"/>
      <c r="O48" s="106"/>
      <c r="P48" s="103"/>
      <c r="Q48" s="107"/>
      <c r="R48" s="38" t="n">
        <f aca="false">Q49/100</f>
        <v>0</v>
      </c>
      <c r="S48" s="108"/>
      <c r="T48" s="109" t="n">
        <f aca="false">(N48*S48)/1000</f>
        <v>0</v>
      </c>
      <c r="U48" s="103"/>
      <c r="V48" s="103"/>
      <c r="W48" s="103"/>
      <c r="X48" s="111"/>
      <c r="Y48" s="111"/>
      <c r="Z48" s="111"/>
      <c r="AA48" s="103"/>
      <c r="AB48" s="53"/>
      <c r="AC48" s="54" t="n">
        <f aca="false">R48+O50+H48+J49</f>
        <v>0</v>
      </c>
      <c r="AD48" s="54" t="n">
        <f aca="false">AC48*20</f>
        <v>0</v>
      </c>
      <c r="AE48" s="54" t="n">
        <f aca="false">AC48*50</f>
        <v>0</v>
      </c>
      <c r="AF48" s="54" t="n">
        <f aca="false">AC48*250</f>
        <v>0</v>
      </c>
      <c r="AG48" s="54" t="n">
        <f aca="false">AC48*1000</f>
        <v>0</v>
      </c>
      <c r="AH48" s="54" t="n">
        <f aca="false">AC48*5000</f>
        <v>0</v>
      </c>
    </row>
    <row r="49" customFormat="false" ht="15" hidden="false" customHeight="true" outlineLevel="0" collapsed="false">
      <c r="B49" s="102"/>
      <c r="C49" s="14"/>
      <c r="D49" s="103"/>
      <c r="E49" s="33"/>
      <c r="F49" s="104"/>
      <c r="G49" s="33"/>
      <c r="H49" s="104"/>
      <c r="I49" s="36"/>
      <c r="J49" s="32"/>
      <c r="K49" s="32"/>
      <c r="L49" s="32"/>
      <c r="M49" s="103"/>
      <c r="N49" s="105"/>
      <c r="O49" s="106"/>
      <c r="P49" s="103"/>
      <c r="Q49" s="33"/>
      <c r="R49" s="38"/>
      <c r="S49" s="108"/>
      <c r="T49" s="109"/>
      <c r="U49" s="103"/>
      <c r="V49" s="103"/>
      <c r="W49" s="103"/>
      <c r="X49" s="111"/>
      <c r="Y49" s="111"/>
      <c r="Z49" s="111"/>
      <c r="AA49" s="103"/>
      <c r="AB49" s="53"/>
      <c r="AC49" s="54"/>
      <c r="AD49" s="54"/>
      <c r="AE49" s="54"/>
      <c r="AF49" s="54"/>
      <c r="AG49" s="54"/>
      <c r="AH49" s="54"/>
    </row>
    <row r="50" customFormat="false" ht="15" hidden="false" customHeight="true" outlineLevel="0" collapsed="false">
      <c r="B50" s="102"/>
      <c r="C50" s="14"/>
      <c r="D50" s="103"/>
      <c r="E50" s="33"/>
      <c r="F50" s="104"/>
      <c r="G50" s="33"/>
      <c r="H50" s="104"/>
      <c r="I50" s="36" t="n">
        <f aca="false">I48/2</f>
        <v>0</v>
      </c>
      <c r="J50" s="32"/>
      <c r="K50" s="32"/>
      <c r="L50" s="32"/>
      <c r="M50" s="37"/>
      <c r="N50" s="105"/>
      <c r="O50" s="38" t="n">
        <f aca="false">O48/500</f>
        <v>0</v>
      </c>
      <c r="P50" s="103"/>
      <c r="Q50" s="33"/>
      <c r="R50" s="38"/>
      <c r="S50" s="108"/>
      <c r="T50" s="54" t="n">
        <f aca="false">(N48/15.4323584)*(S48/3.28083989501312)*0.1</f>
        <v>0</v>
      </c>
      <c r="U50" s="103"/>
      <c r="V50" s="103"/>
      <c r="W50" s="103"/>
      <c r="X50" s="111"/>
      <c r="Y50" s="111"/>
      <c r="Z50" s="111"/>
      <c r="AA50" s="103"/>
      <c r="AB50" s="53"/>
      <c r="AC50" s="54"/>
      <c r="AD50" s="54"/>
      <c r="AE50" s="54"/>
      <c r="AF50" s="54"/>
      <c r="AG50" s="54"/>
      <c r="AH50" s="54"/>
    </row>
    <row r="51" customFormat="false" ht="15" hidden="false" customHeight="true" outlineLevel="0" collapsed="false">
      <c r="B51" s="102" t="n">
        <v>16</v>
      </c>
      <c r="C51" s="14" t="s">
        <v>97</v>
      </c>
      <c r="D51" s="103"/>
      <c r="E51" s="33"/>
      <c r="F51" s="104" t="n">
        <f aca="false">E51/15432.3584</f>
        <v>0</v>
      </c>
      <c r="G51" s="33"/>
      <c r="H51" s="104" t="n">
        <f aca="false">G51*F51</f>
        <v>0</v>
      </c>
      <c r="I51" s="36" t="n">
        <f aca="false">IFERROR(15432.3584/G51,0)</f>
        <v>0</v>
      </c>
      <c r="J51" s="103"/>
      <c r="K51" s="32"/>
      <c r="L51" s="32"/>
      <c r="M51" s="103"/>
      <c r="N51" s="105"/>
      <c r="O51" s="106"/>
      <c r="P51" s="103"/>
      <c r="Q51" s="107"/>
      <c r="R51" s="38" t="n">
        <f aca="false">Q52/100</f>
        <v>0</v>
      </c>
      <c r="S51" s="108"/>
      <c r="T51" s="109" t="n">
        <f aca="false">(N51*S51)/1000</f>
        <v>0</v>
      </c>
      <c r="U51" s="103"/>
      <c r="V51" s="103"/>
      <c r="W51" s="103"/>
      <c r="X51" s="111"/>
      <c r="Y51" s="111"/>
      <c r="Z51" s="111"/>
      <c r="AA51" s="103"/>
      <c r="AB51" s="53"/>
      <c r="AC51" s="54" t="n">
        <f aca="false">R51+O53+H51+J52</f>
        <v>0</v>
      </c>
      <c r="AD51" s="54" t="n">
        <f aca="false">AC51*20</f>
        <v>0</v>
      </c>
      <c r="AE51" s="54" t="n">
        <f aca="false">AC51*50</f>
        <v>0</v>
      </c>
      <c r="AF51" s="54" t="n">
        <f aca="false">AC51*250</f>
        <v>0</v>
      </c>
      <c r="AG51" s="54" t="n">
        <f aca="false">AC51*1000</f>
        <v>0</v>
      </c>
      <c r="AH51" s="54" t="n">
        <f aca="false">AC51*5000</f>
        <v>0</v>
      </c>
    </row>
    <row r="52" customFormat="false" ht="15" hidden="false" customHeight="true" outlineLevel="0" collapsed="false">
      <c r="B52" s="102"/>
      <c r="C52" s="14"/>
      <c r="D52" s="103"/>
      <c r="E52" s="33"/>
      <c r="F52" s="104"/>
      <c r="G52" s="33"/>
      <c r="H52" s="104"/>
      <c r="I52" s="36"/>
      <c r="J52" s="32"/>
      <c r="K52" s="32"/>
      <c r="L52" s="32"/>
      <c r="M52" s="103"/>
      <c r="N52" s="105"/>
      <c r="O52" s="106"/>
      <c r="P52" s="103"/>
      <c r="Q52" s="33"/>
      <c r="R52" s="38"/>
      <c r="S52" s="108"/>
      <c r="T52" s="109"/>
      <c r="U52" s="103"/>
      <c r="V52" s="103"/>
      <c r="W52" s="103"/>
      <c r="X52" s="111"/>
      <c r="Y52" s="111"/>
      <c r="Z52" s="111"/>
      <c r="AA52" s="103"/>
      <c r="AB52" s="53"/>
      <c r="AC52" s="54"/>
      <c r="AD52" s="54"/>
      <c r="AE52" s="54"/>
      <c r="AF52" s="54"/>
      <c r="AG52" s="54"/>
      <c r="AH52" s="54"/>
    </row>
    <row r="53" customFormat="false" ht="15" hidden="false" customHeight="true" outlineLevel="0" collapsed="false">
      <c r="B53" s="102"/>
      <c r="C53" s="14"/>
      <c r="D53" s="103"/>
      <c r="E53" s="33"/>
      <c r="F53" s="104"/>
      <c r="G53" s="33"/>
      <c r="H53" s="104"/>
      <c r="I53" s="36" t="n">
        <f aca="false">I51/2</f>
        <v>0</v>
      </c>
      <c r="J53" s="32"/>
      <c r="K53" s="32"/>
      <c r="L53" s="32"/>
      <c r="M53" s="37"/>
      <c r="N53" s="105"/>
      <c r="O53" s="38" t="n">
        <f aca="false">O51/500</f>
        <v>0</v>
      </c>
      <c r="P53" s="103"/>
      <c r="Q53" s="33"/>
      <c r="R53" s="38"/>
      <c r="S53" s="108"/>
      <c r="T53" s="54" t="n">
        <f aca="false">(N51/15.4323584)*(S51/3.28083989501312)*0.1</f>
        <v>0</v>
      </c>
      <c r="U53" s="103"/>
      <c r="V53" s="103"/>
      <c r="W53" s="103"/>
      <c r="X53" s="111"/>
      <c r="Y53" s="111"/>
      <c r="Z53" s="111"/>
      <c r="AA53" s="103"/>
      <c r="AB53" s="53"/>
      <c r="AC53" s="54"/>
      <c r="AD53" s="54"/>
      <c r="AE53" s="54"/>
      <c r="AF53" s="54"/>
      <c r="AG53" s="54"/>
      <c r="AH53" s="54"/>
    </row>
    <row r="54" customFormat="false" ht="15" hidden="false" customHeight="true" outlineLevel="0" collapsed="false">
      <c r="B54" s="102" t="n">
        <v>17</v>
      </c>
      <c r="C54" s="14" t="s">
        <v>97</v>
      </c>
      <c r="D54" s="103"/>
      <c r="E54" s="33"/>
      <c r="F54" s="104" t="n">
        <f aca="false">E54/15432.3584</f>
        <v>0</v>
      </c>
      <c r="G54" s="33"/>
      <c r="H54" s="104" t="n">
        <f aca="false">G54*F54</f>
        <v>0</v>
      </c>
      <c r="I54" s="36" t="n">
        <f aca="false">IFERROR(15432.3584/G54,0)</f>
        <v>0</v>
      </c>
      <c r="J54" s="103"/>
      <c r="K54" s="32"/>
      <c r="L54" s="32"/>
      <c r="M54" s="103"/>
      <c r="N54" s="105"/>
      <c r="O54" s="106"/>
      <c r="P54" s="103"/>
      <c r="Q54" s="107"/>
      <c r="R54" s="38" t="n">
        <f aca="false">Q55/100</f>
        <v>0</v>
      </c>
      <c r="S54" s="108"/>
      <c r="T54" s="109" t="n">
        <f aca="false">(N54*S54)/1000</f>
        <v>0</v>
      </c>
      <c r="U54" s="103"/>
      <c r="V54" s="103"/>
      <c r="W54" s="103"/>
      <c r="X54" s="111"/>
      <c r="Y54" s="111"/>
      <c r="Z54" s="111"/>
      <c r="AA54" s="103"/>
      <c r="AB54" s="53"/>
      <c r="AC54" s="54" t="n">
        <f aca="false">R54+O56+H54+J55</f>
        <v>0</v>
      </c>
      <c r="AD54" s="54" t="n">
        <f aca="false">AC54*20</f>
        <v>0</v>
      </c>
      <c r="AE54" s="54" t="n">
        <f aca="false">AC54*50</f>
        <v>0</v>
      </c>
      <c r="AF54" s="54" t="n">
        <f aca="false">AC54*250</f>
        <v>0</v>
      </c>
      <c r="AG54" s="54" t="n">
        <f aca="false">AC54*1000</f>
        <v>0</v>
      </c>
      <c r="AH54" s="54" t="n">
        <f aca="false">AC54*5000</f>
        <v>0</v>
      </c>
    </row>
    <row r="55" customFormat="false" ht="15" hidden="false" customHeight="true" outlineLevel="0" collapsed="false">
      <c r="B55" s="102"/>
      <c r="C55" s="14"/>
      <c r="D55" s="103"/>
      <c r="E55" s="33"/>
      <c r="F55" s="104"/>
      <c r="G55" s="33"/>
      <c r="H55" s="104"/>
      <c r="I55" s="36"/>
      <c r="J55" s="32"/>
      <c r="K55" s="32"/>
      <c r="L55" s="32"/>
      <c r="M55" s="103"/>
      <c r="N55" s="105"/>
      <c r="O55" s="106"/>
      <c r="P55" s="103"/>
      <c r="Q55" s="33"/>
      <c r="R55" s="38"/>
      <c r="S55" s="108"/>
      <c r="T55" s="109"/>
      <c r="U55" s="103"/>
      <c r="V55" s="103"/>
      <c r="W55" s="103"/>
      <c r="X55" s="111"/>
      <c r="Y55" s="111"/>
      <c r="Z55" s="111"/>
      <c r="AA55" s="103"/>
      <c r="AB55" s="53"/>
      <c r="AC55" s="54"/>
      <c r="AD55" s="54"/>
      <c r="AE55" s="54"/>
      <c r="AF55" s="54"/>
      <c r="AG55" s="54"/>
      <c r="AH55" s="54"/>
    </row>
    <row r="56" customFormat="false" ht="15" hidden="false" customHeight="true" outlineLevel="0" collapsed="false">
      <c r="B56" s="102"/>
      <c r="C56" s="14"/>
      <c r="D56" s="103"/>
      <c r="E56" s="33"/>
      <c r="F56" s="104"/>
      <c r="G56" s="33"/>
      <c r="H56" s="104"/>
      <c r="I56" s="36" t="n">
        <f aca="false">I54/2</f>
        <v>0</v>
      </c>
      <c r="J56" s="32"/>
      <c r="K56" s="32"/>
      <c r="L56" s="32"/>
      <c r="M56" s="37"/>
      <c r="N56" s="105"/>
      <c r="O56" s="38" t="n">
        <f aca="false">O54/500</f>
        <v>0</v>
      </c>
      <c r="P56" s="103"/>
      <c r="Q56" s="33"/>
      <c r="R56" s="38"/>
      <c r="S56" s="108"/>
      <c r="T56" s="54" t="n">
        <f aca="false">(N54/15.4323584)*(S54/3.28083989501312)*0.1</f>
        <v>0</v>
      </c>
      <c r="U56" s="103"/>
      <c r="V56" s="103"/>
      <c r="W56" s="103"/>
      <c r="X56" s="111"/>
      <c r="Y56" s="111"/>
      <c r="Z56" s="111"/>
      <c r="AA56" s="103"/>
      <c r="AB56" s="53"/>
      <c r="AC56" s="54"/>
      <c r="AD56" s="54"/>
      <c r="AE56" s="54"/>
      <c r="AF56" s="54"/>
      <c r="AG56" s="54"/>
      <c r="AH56" s="54"/>
    </row>
    <row r="57" customFormat="false" ht="15" hidden="false" customHeight="true" outlineLevel="0" collapsed="false">
      <c r="B57" s="102" t="n">
        <v>18</v>
      </c>
      <c r="C57" s="14" t="s">
        <v>97</v>
      </c>
      <c r="D57" s="103"/>
      <c r="E57" s="33"/>
      <c r="F57" s="104" t="n">
        <f aca="false">E57/15432.3584</f>
        <v>0</v>
      </c>
      <c r="G57" s="33"/>
      <c r="H57" s="104" t="n">
        <f aca="false">G57*F57</f>
        <v>0</v>
      </c>
      <c r="I57" s="36" t="n">
        <f aca="false">IFERROR(15432.3584/G57,0)</f>
        <v>0</v>
      </c>
      <c r="J57" s="103"/>
      <c r="K57" s="32"/>
      <c r="L57" s="32"/>
      <c r="M57" s="103"/>
      <c r="N57" s="105"/>
      <c r="O57" s="106"/>
      <c r="P57" s="103"/>
      <c r="Q57" s="107"/>
      <c r="R57" s="38" t="n">
        <f aca="false">Q58/100</f>
        <v>0</v>
      </c>
      <c r="S57" s="108"/>
      <c r="T57" s="109" t="n">
        <f aca="false">(N57*S57)/1000</f>
        <v>0</v>
      </c>
      <c r="U57" s="103"/>
      <c r="V57" s="103"/>
      <c r="W57" s="103"/>
      <c r="X57" s="111"/>
      <c r="Y57" s="111"/>
      <c r="Z57" s="111"/>
      <c r="AA57" s="103"/>
      <c r="AB57" s="53"/>
      <c r="AC57" s="54" t="n">
        <f aca="false">R57+O59+H57+J58</f>
        <v>0</v>
      </c>
      <c r="AD57" s="54" t="n">
        <f aca="false">AC57*20</f>
        <v>0</v>
      </c>
      <c r="AE57" s="54" t="n">
        <f aca="false">AC57*50</f>
        <v>0</v>
      </c>
      <c r="AF57" s="54" t="n">
        <f aca="false">AC57*250</f>
        <v>0</v>
      </c>
      <c r="AG57" s="54" t="n">
        <f aca="false">AC57*1000</f>
        <v>0</v>
      </c>
      <c r="AH57" s="54" t="n">
        <f aca="false">AC57*5000</f>
        <v>0</v>
      </c>
    </row>
    <row r="58" customFormat="false" ht="15" hidden="false" customHeight="true" outlineLevel="0" collapsed="false">
      <c r="B58" s="102"/>
      <c r="C58" s="14"/>
      <c r="D58" s="103"/>
      <c r="E58" s="33"/>
      <c r="F58" s="104"/>
      <c r="G58" s="33"/>
      <c r="H58" s="104"/>
      <c r="I58" s="36"/>
      <c r="J58" s="32"/>
      <c r="K58" s="32"/>
      <c r="L58" s="32"/>
      <c r="M58" s="103"/>
      <c r="N58" s="105"/>
      <c r="O58" s="106"/>
      <c r="P58" s="103"/>
      <c r="Q58" s="33"/>
      <c r="R58" s="38"/>
      <c r="S58" s="108"/>
      <c r="T58" s="109"/>
      <c r="U58" s="103"/>
      <c r="V58" s="103"/>
      <c r="W58" s="103"/>
      <c r="X58" s="111"/>
      <c r="Y58" s="111"/>
      <c r="Z58" s="111"/>
      <c r="AA58" s="103"/>
      <c r="AB58" s="53"/>
      <c r="AC58" s="54"/>
      <c r="AD58" s="54"/>
      <c r="AE58" s="54"/>
      <c r="AF58" s="54"/>
      <c r="AG58" s="54"/>
      <c r="AH58" s="54"/>
    </row>
    <row r="59" customFormat="false" ht="15" hidden="false" customHeight="true" outlineLevel="0" collapsed="false">
      <c r="B59" s="102"/>
      <c r="C59" s="14"/>
      <c r="D59" s="103"/>
      <c r="E59" s="33"/>
      <c r="F59" s="104"/>
      <c r="G59" s="33"/>
      <c r="H59" s="104"/>
      <c r="I59" s="36" t="n">
        <f aca="false">I57/2</f>
        <v>0</v>
      </c>
      <c r="J59" s="32"/>
      <c r="K59" s="32"/>
      <c r="L59" s="32"/>
      <c r="M59" s="37"/>
      <c r="N59" s="105"/>
      <c r="O59" s="38" t="n">
        <f aca="false">O57/500</f>
        <v>0</v>
      </c>
      <c r="P59" s="103"/>
      <c r="Q59" s="33"/>
      <c r="R59" s="38"/>
      <c r="S59" s="108"/>
      <c r="T59" s="54" t="n">
        <f aca="false">(N57/15.4323584)*(S57/3.28083989501312)*0.1</f>
        <v>0</v>
      </c>
      <c r="U59" s="103"/>
      <c r="V59" s="103"/>
      <c r="W59" s="103"/>
      <c r="X59" s="111"/>
      <c r="Y59" s="111"/>
      <c r="Z59" s="111"/>
      <c r="AA59" s="103"/>
      <c r="AB59" s="53"/>
      <c r="AC59" s="54"/>
      <c r="AD59" s="54"/>
      <c r="AE59" s="54"/>
      <c r="AF59" s="54"/>
      <c r="AG59" s="54"/>
      <c r="AH59" s="54"/>
    </row>
    <row r="60" customFormat="false" ht="15" hidden="false" customHeight="true" outlineLevel="0" collapsed="false">
      <c r="B60" s="102" t="n">
        <v>19</v>
      </c>
      <c r="C60" s="14" t="s">
        <v>97</v>
      </c>
      <c r="D60" s="103"/>
      <c r="E60" s="33"/>
      <c r="F60" s="104" t="n">
        <f aca="false">E60/15432.3584</f>
        <v>0</v>
      </c>
      <c r="G60" s="33"/>
      <c r="H60" s="104" t="n">
        <f aca="false">G60*F60</f>
        <v>0</v>
      </c>
      <c r="I60" s="36" t="n">
        <f aca="false">IFERROR(15432.3584/G60,0)</f>
        <v>0</v>
      </c>
      <c r="J60" s="103"/>
      <c r="K60" s="32"/>
      <c r="L60" s="32"/>
      <c r="M60" s="103"/>
      <c r="N60" s="105"/>
      <c r="O60" s="106"/>
      <c r="P60" s="103"/>
      <c r="Q60" s="107"/>
      <c r="R60" s="38" t="n">
        <f aca="false">Q61/100</f>
        <v>0</v>
      </c>
      <c r="S60" s="108"/>
      <c r="T60" s="109" t="n">
        <f aca="false">(N60*S60)/1000</f>
        <v>0</v>
      </c>
      <c r="U60" s="103"/>
      <c r="V60" s="103"/>
      <c r="W60" s="103"/>
      <c r="X60" s="111"/>
      <c r="Y60" s="111"/>
      <c r="Z60" s="111"/>
      <c r="AA60" s="103"/>
      <c r="AB60" s="53"/>
      <c r="AC60" s="54" t="n">
        <f aca="false">R60+O62+H60+J61</f>
        <v>0</v>
      </c>
      <c r="AD60" s="54" t="n">
        <f aca="false">AC60*20</f>
        <v>0</v>
      </c>
      <c r="AE60" s="54" t="n">
        <f aca="false">AC60*50</f>
        <v>0</v>
      </c>
      <c r="AF60" s="54" t="n">
        <f aca="false">AC60*250</f>
        <v>0</v>
      </c>
      <c r="AG60" s="54" t="n">
        <f aca="false">AC60*1000</f>
        <v>0</v>
      </c>
      <c r="AH60" s="54" t="n">
        <f aca="false">AC60*5000</f>
        <v>0</v>
      </c>
    </row>
    <row r="61" customFormat="false" ht="15" hidden="false" customHeight="true" outlineLevel="0" collapsed="false">
      <c r="B61" s="102"/>
      <c r="C61" s="14"/>
      <c r="D61" s="103"/>
      <c r="E61" s="33"/>
      <c r="F61" s="104"/>
      <c r="G61" s="33"/>
      <c r="H61" s="104"/>
      <c r="I61" s="36"/>
      <c r="J61" s="32"/>
      <c r="K61" s="32"/>
      <c r="L61" s="32"/>
      <c r="M61" s="103"/>
      <c r="N61" s="105"/>
      <c r="O61" s="106"/>
      <c r="P61" s="103"/>
      <c r="Q61" s="33"/>
      <c r="R61" s="38"/>
      <c r="S61" s="108"/>
      <c r="T61" s="109"/>
      <c r="U61" s="103"/>
      <c r="V61" s="103"/>
      <c r="W61" s="103"/>
      <c r="X61" s="111"/>
      <c r="Y61" s="111"/>
      <c r="Z61" s="111"/>
      <c r="AA61" s="103"/>
      <c r="AB61" s="53"/>
      <c r="AC61" s="54"/>
      <c r="AD61" s="54"/>
      <c r="AE61" s="54"/>
      <c r="AF61" s="54"/>
      <c r="AG61" s="54"/>
      <c r="AH61" s="54"/>
    </row>
    <row r="62" customFormat="false" ht="15" hidden="false" customHeight="true" outlineLevel="0" collapsed="false">
      <c r="B62" s="102"/>
      <c r="C62" s="14"/>
      <c r="D62" s="103"/>
      <c r="E62" s="33"/>
      <c r="F62" s="104"/>
      <c r="G62" s="33"/>
      <c r="H62" s="104"/>
      <c r="I62" s="36" t="n">
        <f aca="false">I60/2</f>
        <v>0</v>
      </c>
      <c r="J62" s="32"/>
      <c r="K62" s="32"/>
      <c r="L62" s="32"/>
      <c r="M62" s="37"/>
      <c r="N62" s="105"/>
      <c r="O62" s="38" t="n">
        <f aca="false">O60/500</f>
        <v>0</v>
      </c>
      <c r="P62" s="103"/>
      <c r="Q62" s="33"/>
      <c r="R62" s="38"/>
      <c r="S62" s="108"/>
      <c r="T62" s="54" t="n">
        <f aca="false">(N60/15.4323584)*(S60/3.28083989501312)*0.1</f>
        <v>0</v>
      </c>
      <c r="U62" s="103"/>
      <c r="V62" s="103"/>
      <c r="W62" s="103"/>
      <c r="X62" s="111"/>
      <c r="Y62" s="111"/>
      <c r="Z62" s="111"/>
      <c r="AA62" s="103"/>
      <c r="AB62" s="53"/>
      <c r="AC62" s="54"/>
      <c r="AD62" s="54"/>
      <c r="AE62" s="54"/>
      <c r="AF62" s="54"/>
      <c r="AG62" s="54"/>
      <c r="AH62" s="54"/>
    </row>
    <row r="63" customFormat="false" ht="15" hidden="false" customHeight="true" outlineLevel="0" collapsed="false">
      <c r="B63" s="102" t="n">
        <v>20</v>
      </c>
      <c r="C63" s="14" t="s">
        <v>97</v>
      </c>
      <c r="D63" s="103"/>
      <c r="E63" s="33"/>
      <c r="F63" s="104" t="n">
        <f aca="false">E63/15432.3584</f>
        <v>0</v>
      </c>
      <c r="G63" s="33"/>
      <c r="H63" s="104" t="n">
        <f aca="false">G63*F63</f>
        <v>0</v>
      </c>
      <c r="I63" s="36" t="n">
        <f aca="false">IFERROR(15432.3584/G63,0)</f>
        <v>0</v>
      </c>
      <c r="J63" s="103"/>
      <c r="K63" s="32"/>
      <c r="L63" s="32"/>
      <c r="M63" s="103"/>
      <c r="N63" s="105"/>
      <c r="O63" s="106"/>
      <c r="P63" s="103"/>
      <c r="Q63" s="107"/>
      <c r="R63" s="38" t="n">
        <f aca="false">Q64/100</f>
        <v>0</v>
      </c>
      <c r="S63" s="108"/>
      <c r="T63" s="109" t="n">
        <f aca="false">(N63*S63)/1000</f>
        <v>0</v>
      </c>
      <c r="U63" s="103"/>
      <c r="V63" s="103"/>
      <c r="W63" s="103"/>
      <c r="X63" s="111"/>
      <c r="Y63" s="111"/>
      <c r="Z63" s="111"/>
      <c r="AA63" s="103"/>
      <c r="AB63" s="53"/>
      <c r="AC63" s="54" t="n">
        <f aca="false">R63+O65+H63+J64</f>
        <v>0</v>
      </c>
      <c r="AD63" s="54" t="n">
        <f aca="false">AC63*20</f>
        <v>0</v>
      </c>
      <c r="AE63" s="54" t="n">
        <f aca="false">AC63*50</f>
        <v>0</v>
      </c>
      <c r="AF63" s="54" t="n">
        <f aca="false">AC63*250</f>
        <v>0</v>
      </c>
      <c r="AG63" s="54" t="n">
        <f aca="false">AC63*1000</f>
        <v>0</v>
      </c>
      <c r="AH63" s="54" t="n">
        <f aca="false">AC63*5000</f>
        <v>0</v>
      </c>
    </row>
    <row r="64" customFormat="false" ht="15" hidden="false" customHeight="true" outlineLevel="0" collapsed="false">
      <c r="B64" s="102"/>
      <c r="C64" s="14"/>
      <c r="D64" s="103"/>
      <c r="E64" s="33"/>
      <c r="F64" s="104"/>
      <c r="G64" s="33"/>
      <c r="H64" s="104"/>
      <c r="I64" s="36"/>
      <c r="J64" s="32"/>
      <c r="K64" s="32"/>
      <c r="L64" s="32"/>
      <c r="M64" s="103"/>
      <c r="N64" s="105"/>
      <c r="O64" s="106"/>
      <c r="P64" s="103"/>
      <c r="Q64" s="33"/>
      <c r="R64" s="38"/>
      <c r="S64" s="108"/>
      <c r="T64" s="109"/>
      <c r="U64" s="103"/>
      <c r="V64" s="103"/>
      <c r="W64" s="103"/>
      <c r="X64" s="111"/>
      <c r="Y64" s="111"/>
      <c r="Z64" s="111"/>
      <c r="AA64" s="103"/>
      <c r="AB64" s="53"/>
      <c r="AC64" s="54"/>
      <c r="AD64" s="54"/>
      <c r="AE64" s="54"/>
      <c r="AF64" s="54"/>
      <c r="AG64" s="54"/>
      <c r="AH64" s="54"/>
    </row>
    <row r="65" customFormat="false" ht="15" hidden="false" customHeight="true" outlineLevel="0" collapsed="false">
      <c r="B65" s="102"/>
      <c r="C65" s="14"/>
      <c r="D65" s="103"/>
      <c r="E65" s="33"/>
      <c r="F65" s="104"/>
      <c r="G65" s="33"/>
      <c r="H65" s="104"/>
      <c r="I65" s="36" t="n">
        <f aca="false">I63/2</f>
        <v>0</v>
      </c>
      <c r="J65" s="32"/>
      <c r="K65" s="32"/>
      <c r="L65" s="32"/>
      <c r="M65" s="37"/>
      <c r="N65" s="105"/>
      <c r="O65" s="38" t="n">
        <f aca="false">O63/500</f>
        <v>0</v>
      </c>
      <c r="P65" s="103"/>
      <c r="Q65" s="33"/>
      <c r="R65" s="38"/>
      <c r="S65" s="108"/>
      <c r="T65" s="54" t="n">
        <f aca="false">(N63/15.4323584)*(S63/3.28083989501312)*0.1</f>
        <v>0</v>
      </c>
      <c r="U65" s="103"/>
      <c r="V65" s="103"/>
      <c r="W65" s="103"/>
      <c r="X65" s="111"/>
      <c r="Y65" s="111"/>
      <c r="Z65" s="111"/>
      <c r="AA65" s="103"/>
      <c r="AB65" s="53"/>
      <c r="AC65" s="54"/>
      <c r="AD65" s="54"/>
      <c r="AE65" s="54"/>
      <c r="AF65" s="54"/>
      <c r="AG65" s="54"/>
      <c r="AH65" s="54"/>
    </row>
    <row r="66" customFormat="false" ht="15" hidden="false" customHeight="true" outlineLevel="0" collapsed="false">
      <c r="B66" s="102" t="n">
        <v>21</v>
      </c>
      <c r="C66" s="14" t="s">
        <v>97</v>
      </c>
      <c r="D66" s="103"/>
      <c r="E66" s="33"/>
      <c r="F66" s="104" t="n">
        <f aca="false">E66/15432.3584</f>
        <v>0</v>
      </c>
      <c r="G66" s="33"/>
      <c r="H66" s="104" t="n">
        <f aca="false">G66*F66</f>
        <v>0</v>
      </c>
      <c r="I66" s="36" t="n">
        <f aca="false">IFERROR(15432.3584/G66,0)</f>
        <v>0</v>
      </c>
      <c r="J66" s="103"/>
      <c r="K66" s="32"/>
      <c r="L66" s="32"/>
      <c r="M66" s="103"/>
      <c r="N66" s="105"/>
      <c r="O66" s="106"/>
      <c r="P66" s="103"/>
      <c r="Q66" s="107"/>
      <c r="R66" s="38" t="n">
        <f aca="false">Q67/100</f>
        <v>0</v>
      </c>
      <c r="S66" s="108"/>
      <c r="T66" s="109" t="n">
        <f aca="false">(N66*S66)/1000</f>
        <v>0</v>
      </c>
      <c r="U66" s="103"/>
      <c r="V66" s="103"/>
      <c r="W66" s="103"/>
      <c r="X66" s="111"/>
      <c r="Y66" s="111"/>
      <c r="Z66" s="111"/>
      <c r="AA66" s="103"/>
      <c r="AB66" s="53"/>
      <c r="AC66" s="54" t="n">
        <f aca="false">R66+O68+H66+J67</f>
        <v>0</v>
      </c>
      <c r="AD66" s="54" t="n">
        <f aca="false">AC66*20</f>
        <v>0</v>
      </c>
      <c r="AE66" s="54" t="n">
        <f aca="false">AC66*50</f>
        <v>0</v>
      </c>
      <c r="AF66" s="54" t="n">
        <f aca="false">AC66*250</f>
        <v>0</v>
      </c>
      <c r="AG66" s="54" t="n">
        <f aca="false">AC66*1000</f>
        <v>0</v>
      </c>
      <c r="AH66" s="54" t="n">
        <f aca="false">AC66*5000</f>
        <v>0</v>
      </c>
    </row>
    <row r="67" customFormat="false" ht="15" hidden="false" customHeight="true" outlineLevel="0" collapsed="false">
      <c r="B67" s="102"/>
      <c r="C67" s="14"/>
      <c r="D67" s="103"/>
      <c r="E67" s="33"/>
      <c r="F67" s="104"/>
      <c r="G67" s="33"/>
      <c r="H67" s="104"/>
      <c r="I67" s="36"/>
      <c r="J67" s="32"/>
      <c r="K67" s="32"/>
      <c r="L67" s="32"/>
      <c r="M67" s="103"/>
      <c r="N67" s="105"/>
      <c r="O67" s="106"/>
      <c r="P67" s="103"/>
      <c r="Q67" s="33"/>
      <c r="R67" s="38"/>
      <c r="S67" s="108"/>
      <c r="T67" s="109"/>
      <c r="U67" s="103"/>
      <c r="V67" s="103"/>
      <c r="W67" s="103"/>
      <c r="X67" s="111"/>
      <c r="Y67" s="111"/>
      <c r="Z67" s="111"/>
      <c r="AA67" s="103"/>
      <c r="AB67" s="53"/>
      <c r="AC67" s="54"/>
      <c r="AD67" s="54"/>
      <c r="AE67" s="54"/>
      <c r="AF67" s="54"/>
      <c r="AG67" s="54"/>
      <c r="AH67" s="54"/>
    </row>
    <row r="68" customFormat="false" ht="15" hidden="false" customHeight="true" outlineLevel="0" collapsed="false">
      <c r="B68" s="102"/>
      <c r="C68" s="14"/>
      <c r="D68" s="103"/>
      <c r="E68" s="33"/>
      <c r="F68" s="104"/>
      <c r="G68" s="33"/>
      <c r="H68" s="104"/>
      <c r="I68" s="36" t="n">
        <f aca="false">I66/2</f>
        <v>0</v>
      </c>
      <c r="J68" s="32"/>
      <c r="K68" s="32"/>
      <c r="L68" s="32"/>
      <c r="M68" s="37"/>
      <c r="N68" s="105"/>
      <c r="O68" s="38" t="n">
        <f aca="false">O66/500</f>
        <v>0</v>
      </c>
      <c r="P68" s="103"/>
      <c r="Q68" s="33"/>
      <c r="R68" s="38"/>
      <c r="S68" s="108"/>
      <c r="T68" s="54" t="n">
        <f aca="false">(N66/15.4323584)*(S66/3.28083989501312)*0.1</f>
        <v>0</v>
      </c>
      <c r="U68" s="103"/>
      <c r="V68" s="103"/>
      <c r="W68" s="103"/>
      <c r="X68" s="111"/>
      <c r="Y68" s="111"/>
      <c r="Z68" s="111"/>
      <c r="AA68" s="103"/>
      <c r="AB68" s="53"/>
      <c r="AC68" s="54"/>
      <c r="AD68" s="54"/>
      <c r="AE68" s="54"/>
      <c r="AF68" s="54"/>
      <c r="AG68" s="54"/>
      <c r="AH68" s="54"/>
    </row>
    <row r="69" customFormat="false" ht="15" hidden="false" customHeight="true" outlineLevel="0" collapsed="false">
      <c r="B69" s="102" t="n">
        <v>22</v>
      </c>
      <c r="C69" s="14" t="s">
        <v>97</v>
      </c>
      <c r="D69" s="103"/>
      <c r="E69" s="33"/>
      <c r="F69" s="104" t="n">
        <f aca="false">E69/15432.3584</f>
        <v>0</v>
      </c>
      <c r="G69" s="33"/>
      <c r="H69" s="104" t="n">
        <f aca="false">G69*F69</f>
        <v>0</v>
      </c>
      <c r="I69" s="36" t="n">
        <f aca="false">IFERROR(15432.3584/G69,0)</f>
        <v>0</v>
      </c>
      <c r="J69" s="103"/>
      <c r="K69" s="32"/>
      <c r="L69" s="32"/>
      <c r="M69" s="103"/>
      <c r="N69" s="105"/>
      <c r="O69" s="106"/>
      <c r="P69" s="103"/>
      <c r="Q69" s="107"/>
      <c r="R69" s="38" t="n">
        <f aca="false">Q70/100</f>
        <v>0</v>
      </c>
      <c r="S69" s="108"/>
      <c r="T69" s="109" t="n">
        <f aca="false">(N69*S69)/1000</f>
        <v>0</v>
      </c>
      <c r="U69" s="103"/>
      <c r="V69" s="103"/>
      <c r="W69" s="103"/>
      <c r="X69" s="111"/>
      <c r="Y69" s="111"/>
      <c r="Z69" s="111"/>
      <c r="AA69" s="103"/>
      <c r="AB69" s="53"/>
      <c r="AC69" s="54" t="n">
        <f aca="false">R69+O71+H69+J70</f>
        <v>0</v>
      </c>
      <c r="AD69" s="54" t="n">
        <f aca="false">AC69*20</f>
        <v>0</v>
      </c>
      <c r="AE69" s="54" t="n">
        <f aca="false">AC69*50</f>
        <v>0</v>
      </c>
      <c r="AF69" s="54" t="n">
        <f aca="false">AC69*250</f>
        <v>0</v>
      </c>
      <c r="AG69" s="54" t="n">
        <f aca="false">AC69*1000</f>
        <v>0</v>
      </c>
      <c r="AH69" s="54" t="n">
        <f aca="false">AC69*5000</f>
        <v>0</v>
      </c>
    </row>
    <row r="70" customFormat="false" ht="15" hidden="false" customHeight="true" outlineLevel="0" collapsed="false">
      <c r="B70" s="102"/>
      <c r="C70" s="14"/>
      <c r="D70" s="103"/>
      <c r="E70" s="33"/>
      <c r="F70" s="104"/>
      <c r="G70" s="33"/>
      <c r="H70" s="104"/>
      <c r="I70" s="36"/>
      <c r="J70" s="32"/>
      <c r="K70" s="32"/>
      <c r="L70" s="32"/>
      <c r="M70" s="103"/>
      <c r="N70" s="105"/>
      <c r="O70" s="106"/>
      <c r="P70" s="103"/>
      <c r="Q70" s="33"/>
      <c r="R70" s="38"/>
      <c r="S70" s="108"/>
      <c r="T70" s="109"/>
      <c r="U70" s="103"/>
      <c r="V70" s="103"/>
      <c r="W70" s="103"/>
      <c r="X70" s="111"/>
      <c r="Y70" s="111"/>
      <c r="Z70" s="111"/>
      <c r="AA70" s="103"/>
      <c r="AB70" s="53"/>
      <c r="AC70" s="54"/>
      <c r="AD70" s="54"/>
      <c r="AE70" s="54"/>
      <c r="AF70" s="54"/>
      <c r="AG70" s="54"/>
      <c r="AH70" s="54"/>
    </row>
    <row r="71" customFormat="false" ht="15" hidden="false" customHeight="true" outlineLevel="0" collapsed="false">
      <c r="B71" s="102"/>
      <c r="C71" s="14"/>
      <c r="D71" s="103"/>
      <c r="E71" s="33"/>
      <c r="F71" s="104"/>
      <c r="G71" s="33"/>
      <c r="H71" s="104"/>
      <c r="I71" s="36" t="n">
        <f aca="false">I69/2</f>
        <v>0</v>
      </c>
      <c r="J71" s="32"/>
      <c r="K71" s="32"/>
      <c r="L71" s="32"/>
      <c r="M71" s="37"/>
      <c r="N71" s="105"/>
      <c r="O71" s="38" t="n">
        <f aca="false">O69/500</f>
        <v>0</v>
      </c>
      <c r="P71" s="103"/>
      <c r="Q71" s="33"/>
      <c r="R71" s="38"/>
      <c r="S71" s="108"/>
      <c r="T71" s="54" t="n">
        <f aca="false">(N69/15.4323584)*(S69/3.28083989501312)*0.1</f>
        <v>0</v>
      </c>
      <c r="U71" s="103"/>
      <c r="V71" s="103"/>
      <c r="W71" s="103"/>
      <c r="X71" s="111"/>
      <c r="Y71" s="111"/>
      <c r="Z71" s="111"/>
      <c r="AA71" s="103"/>
      <c r="AB71" s="53"/>
      <c r="AC71" s="54"/>
      <c r="AD71" s="54"/>
      <c r="AE71" s="54"/>
      <c r="AF71" s="54"/>
      <c r="AG71" s="54"/>
      <c r="AH71" s="54"/>
    </row>
    <row r="72" customFormat="false" ht="15" hidden="false" customHeight="true" outlineLevel="0" collapsed="false">
      <c r="B72" s="102" t="n">
        <v>23</v>
      </c>
      <c r="C72" s="14" t="s">
        <v>97</v>
      </c>
      <c r="D72" s="103"/>
      <c r="E72" s="33"/>
      <c r="F72" s="104" t="n">
        <f aca="false">E72/15432.3584</f>
        <v>0</v>
      </c>
      <c r="G72" s="33"/>
      <c r="H72" s="104" t="n">
        <f aca="false">G72*F72</f>
        <v>0</v>
      </c>
      <c r="I72" s="36" t="n">
        <f aca="false">IFERROR(15432.3584/G72,0)</f>
        <v>0</v>
      </c>
      <c r="J72" s="103"/>
      <c r="K72" s="32"/>
      <c r="L72" s="32"/>
      <c r="M72" s="103"/>
      <c r="N72" s="105"/>
      <c r="O72" s="106"/>
      <c r="P72" s="103"/>
      <c r="Q72" s="107"/>
      <c r="R72" s="38" t="n">
        <f aca="false">Q73/100</f>
        <v>0</v>
      </c>
      <c r="S72" s="108"/>
      <c r="T72" s="109" t="n">
        <f aca="false">(N72*S72)/1000</f>
        <v>0</v>
      </c>
      <c r="U72" s="103"/>
      <c r="V72" s="103"/>
      <c r="W72" s="103"/>
      <c r="X72" s="111"/>
      <c r="Y72" s="111"/>
      <c r="Z72" s="111"/>
      <c r="AA72" s="103"/>
      <c r="AB72" s="53"/>
      <c r="AC72" s="54" t="n">
        <f aca="false">R72+O74+H72+J73</f>
        <v>0</v>
      </c>
      <c r="AD72" s="54" t="n">
        <f aca="false">AC72*20</f>
        <v>0</v>
      </c>
      <c r="AE72" s="54" t="n">
        <f aca="false">AC72*50</f>
        <v>0</v>
      </c>
      <c r="AF72" s="54" t="n">
        <f aca="false">AC72*250</f>
        <v>0</v>
      </c>
      <c r="AG72" s="54" t="n">
        <f aca="false">AC72*1000</f>
        <v>0</v>
      </c>
      <c r="AH72" s="54" t="n">
        <f aca="false">AC72*5000</f>
        <v>0</v>
      </c>
    </row>
    <row r="73" customFormat="false" ht="15" hidden="false" customHeight="true" outlineLevel="0" collapsed="false">
      <c r="B73" s="102"/>
      <c r="C73" s="14"/>
      <c r="D73" s="103"/>
      <c r="E73" s="33"/>
      <c r="F73" s="104"/>
      <c r="G73" s="33"/>
      <c r="H73" s="104"/>
      <c r="I73" s="36"/>
      <c r="J73" s="32"/>
      <c r="K73" s="32"/>
      <c r="L73" s="32"/>
      <c r="M73" s="103"/>
      <c r="N73" s="105"/>
      <c r="O73" s="106"/>
      <c r="P73" s="103"/>
      <c r="Q73" s="33"/>
      <c r="R73" s="38"/>
      <c r="S73" s="108"/>
      <c r="T73" s="109"/>
      <c r="U73" s="103"/>
      <c r="V73" s="103"/>
      <c r="W73" s="103"/>
      <c r="X73" s="111"/>
      <c r="Y73" s="111"/>
      <c r="Z73" s="111"/>
      <c r="AA73" s="103"/>
      <c r="AB73" s="53"/>
      <c r="AC73" s="54"/>
      <c r="AD73" s="54"/>
      <c r="AE73" s="54"/>
      <c r="AF73" s="54"/>
      <c r="AG73" s="54"/>
      <c r="AH73" s="54"/>
    </row>
    <row r="74" customFormat="false" ht="15" hidden="false" customHeight="true" outlineLevel="0" collapsed="false">
      <c r="B74" s="102"/>
      <c r="C74" s="14"/>
      <c r="D74" s="103"/>
      <c r="E74" s="33"/>
      <c r="F74" s="104"/>
      <c r="G74" s="33"/>
      <c r="H74" s="104"/>
      <c r="I74" s="36" t="n">
        <f aca="false">I72/2</f>
        <v>0</v>
      </c>
      <c r="J74" s="32"/>
      <c r="K74" s="32"/>
      <c r="L74" s="32"/>
      <c r="M74" s="37"/>
      <c r="N74" s="105"/>
      <c r="O74" s="38" t="n">
        <f aca="false">O72/500</f>
        <v>0</v>
      </c>
      <c r="P74" s="103"/>
      <c r="Q74" s="33"/>
      <c r="R74" s="38"/>
      <c r="S74" s="108"/>
      <c r="T74" s="54" t="n">
        <f aca="false">(N72/15.4323584)*(S72/3.28083989501312)*0.1</f>
        <v>0</v>
      </c>
      <c r="U74" s="103"/>
      <c r="V74" s="103"/>
      <c r="W74" s="103"/>
      <c r="X74" s="111"/>
      <c r="Y74" s="111"/>
      <c r="Z74" s="111"/>
      <c r="AA74" s="103"/>
      <c r="AB74" s="53"/>
      <c r="AC74" s="54"/>
      <c r="AD74" s="54"/>
      <c r="AE74" s="54"/>
      <c r="AF74" s="54"/>
      <c r="AG74" s="54"/>
      <c r="AH74" s="54"/>
    </row>
    <row r="75" customFormat="false" ht="15" hidden="false" customHeight="true" outlineLevel="0" collapsed="false">
      <c r="B75" s="102" t="n">
        <v>24</v>
      </c>
      <c r="C75" s="14" t="s">
        <v>97</v>
      </c>
      <c r="D75" s="103"/>
      <c r="E75" s="33"/>
      <c r="F75" s="104" t="n">
        <f aca="false">E75/15432.3584</f>
        <v>0</v>
      </c>
      <c r="G75" s="33"/>
      <c r="H75" s="104" t="n">
        <f aca="false">G75*F75</f>
        <v>0</v>
      </c>
      <c r="I75" s="36" t="n">
        <f aca="false">IFERROR(15432.3584/G75,0)</f>
        <v>0</v>
      </c>
      <c r="J75" s="103"/>
      <c r="K75" s="32"/>
      <c r="L75" s="32"/>
      <c r="M75" s="103"/>
      <c r="N75" s="105"/>
      <c r="O75" s="106"/>
      <c r="P75" s="103"/>
      <c r="Q75" s="107"/>
      <c r="R75" s="38" t="n">
        <f aca="false">Q76/100</f>
        <v>0</v>
      </c>
      <c r="S75" s="108"/>
      <c r="T75" s="109" t="n">
        <f aca="false">(N75*S75)/1000</f>
        <v>0</v>
      </c>
      <c r="U75" s="103"/>
      <c r="V75" s="103"/>
      <c r="W75" s="103"/>
      <c r="X75" s="111"/>
      <c r="Y75" s="111"/>
      <c r="Z75" s="111"/>
      <c r="AA75" s="103"/>
      <c r="AB75" s="53"/>
      <c r="AC75" s="54" t="n">
        <f aca="false">R75+O77+H75+J76</f>
        <v>0</v>
      </c>
      <c r="AD75" s="54" t="n">
        <f aca="false">AC75*20</f>
        <v>0</v>
      </c>
      <c r="AE75" s="54" t="n">
        <f aca="false">AC75*50</f>
        <v>0</v>
      </c>
      <c r="AF75" s="54" t="n">
        <f aca="false">AC75*250</f>
        <v>0</v>
      </c>
      <c r="AG75" s="54" t="n">
        <f aca="false">AC75*1000</f>
        <v>0</v>
      </c>
      <c r="AH75" s="54" t="n">
        <f aca="false">AC75*5000</f>
        <v>0</v>
      </c>
    </row>
    <row r="76" customFormat="false" ht="15" hidden="false" customHeight="true" outlineLevel="0" collapsed="false">
      <c r="B76" s="102"/>
      <c r="C76" s="14"/>
      <c r="D76" s="103"/>
      <c r="E76" s="33"/>
      <c r="F76" s="104"/>
      <c r="G76" s="33"/>
      <c r="H76" s="104"/>
      <c r="I76" s="36"/>
      <c r="J76" s="32"/>
      <c r="K76" s="32"/>
      <c r="L76" s="32"/>
      <c r="M76" s="103"/>
      <c r="N76" s="105"/>
      <c r="O76" s="106"/>
      <c r="P76" s="103"/>
      <c r="Q76" s="33"/>
      <c r="R76" s="38"/>
      <c r="S76" s="108"/>
      <c r="T76" s="109"/>
      <c r="U76" s="103"/>
      <c r="V76" s="103"/>
      <c r="W76" s="103"/>
      <c r="X76" s="111"/>
      <c r="Y76" s="111"/>
      <c r="Z76" s="111"/>
      <c r="AA76" s="103"/>
      <c r="AB76" s="53"/>
      <c r="AC76" s="54"/>
      <c r="AD76" s="54"/>
      <c r="AE76" s="54"/>
      <c r="AF76" s="54"/>
      <c r="AG76" s="54"/>
      <c r="AH76" s="54"/>
    </row>
    <row r="77" customFormat="false" ht="15" hidden="false" customHeight="true" outlineLevel="0" collapsed="false">
      <c r="B77" s="102"/>
      <c r="C77" s="14"/>
      <c r="D77" s="103"/>
      <c r="E77" s="33"/>
      <c r="F77" s="104"/>
      <c r="G77" s="33"/>
      <c r="H77" s="104"/>
      <c r="I77" s="36" t="n">
        <f aca="false">I75/2</f>
        <v>0</v>
      </c>
      <c r="J77" s="32"/>
      <c r="K77" s="32"/>
      <c r="L77" s="32"/>
      <c r="M77" s="37"/>
      <c r="N77" s="105"/>
      <c r="O77" s="38" t="n">
        <f aca="false">O75/500</f>
        <v>0</v>
      </c>
      <c r="P77" s="103"/>
      <c r="Q77" s="33"/>
      <c r="R77" s="38"/>
      <c r="S77" s="108"/>
      <c r="T77" s="54" t="n">
        <f aca="false">(N75/15.4323584)*(S75/3.28083989501312)*0.1</f>
        <v>0</v>
      </c>
      <c r="U77" s="103"/>
      <c r="V77" s="103"/>
      <c r="W77" s="103"/>
      <c r="X77" s="111"/>
      <c r="Y77" s="111"/>
      <c r="Z77" s="111"/>
      <c r="AA77" s="103"/>
      <c r="AB77" s="53"/>
      <c r="AC77" s="54"/>
      <c r="AD77" s="54"/>
      <c r="AE77" s="54"/>
      <c r="AF77" s="54"/>
      <c r="AG77" s="54"/>
      <c r="AH77" s="54"/>
    </row>
    <row r="78" customFormat="false" ht="15" hidden="false" customHeight="true" outlineLevel="0" collapsed="false">
      <c r="B78" s="102" t="n">
        <v>25</v>
      </c>
      <c r="C78" s="14" t="s">
        <v>97</v>
      </c>
      <c r="D78" s="103"/>
      <c r="E78" s="33"/>
      <c r="F78" s="104" t="n">
        <f aca="false">E78/15432.3584</f>
        <v>0</v>
      </c>
      <c r="G78" s="33"/>
      <c r="H78" s="104" t="n">
        <f aca="false">G78*F78</f>
        <v>0</v>
      </c>
      <c r="I78" s="36" t="n">
        <f aca="false">IFERROR(15432.3584/G78,0)</f>
        <v>0</v>
      </c>
      <c r="J78" s="103"/>
      <c r="K78" s="32"/>
      <c r="L78" s="32"/>
      <c r="M78" s="103"/>
      <c r="N78" s="105"/>
      <c r="O78" s="106"/>
      <c r="P78" s="103"/>
      <c r="Q78" s="107"/>
      <c r="R78" s="38" t="n">
        <f aca="false">Q79/100</f>
        <v>0</v>
      </c>
      <c r="S78" s="108"/>
      <c r="T78" s="109" t="n">
        <f aca="false">(N78*S78)/1000</f>
        <v>0</v>
      </c>
      <c r="U78" s="103"/>
      <c r="V78" s="103"/>
      <c r="W78" s="103"/>
      <c r="X78" s="111"/>
      <c r="Y78" s="111"/>
      <c r="Z78" s="111"/>
      <c r="AA78" s="103"/>
      <c r="AB78" s="53"/>
      <c r="AC78" s="54" t="n">
        <f aca="false">R78+O80+H78+J79</f>
        <v>0</v>
      </c>
      <c r="AD78" s="54" t="n">
        <f aca="false">AC78*20</f>
        <v>0</v>
      </c>
      <c r="AE78" s="54" t="n">
        <f aca="false">AC78*50</f>
        <v>0</v>
      </c>
      <c r="AF78" s="54" t="n">
        <f aca="false">AC78*250</f>
        <v>0</v>
      </c>
      <c r="AG78" s="54" t="n">
        <f aca="false">AC78*1000</f>
        <v>0</v>
      </c>
      <c r="AH78" s="54" t="n">
        <f aca="false">AC78*5000</f>
        <v>0</v>
      </c>
    </row>
    <row r="79" customFormat="false" ht="15" hidden="false" customHeight="true" outlineLevel="0" collapsed="false">
      <c r="B79" s="102"/>
      <c r="C79" s="14"/>
      <c r="D79" s="103"/>
      <c r="E79" s="33"/>
      <c r="F79" s="104"/>
      <c r="G79" s="33"/>
      <c r="H79" s="104"/>
      <c r="I79" s="36"/>
      <c r="J79" s="32"/>
      <c r="K79" s="32"/>
      <c r="L79" s="32"/>
      <c r="M79" s="103"/>
      <c r="N79" s="105"/>
      <c r="O79" s="106"/>
      <c r="P79" s="103"/>
      <c r="Q79" s="33"/>
      <c r="R79" s="38"/>
      <c r="S79" s="108"/>
      <c r="T79" s="109"/>
      <c r="U79" s="103"/>
      <c r="V79" s="103"/>
      <c r="W79" s="103"/>
      <c r="X79" s="111"/>
      <c r="Y79" s="111"/>
      <c r="Z79" s="111"/>
      <c r="AA79" s="103"/>
      <c r="AB79" s="53"/>
      <c r="AC79" s="54"/>
      <c r="AD79" s="54"/>
      <c r="AE79" s="54"/>
      <c r="AF79" s="54"/>
      <c r="AG79" s="54"/>
      <c r="AH79" s="54"/>
    </row>
    <row r="80" customFormat="false" ht="15" hidden="false" customHeight="true" outlineLevel="0" collapsed="false">
      <c r="B80" s="102"/>
      <c r="C80" s="14"/>
      <c r="D80" s="103"/>
      <c r="E80" s="33"/>
      <c r="F80" s="104"/>
      <c r="G80" s="33"/>
      <c r="H80" s="104"/>
      <c r="I80" s="36" t="n">
        <f aca="false">I78/2</f>
        <v>0</v>
      </c>
      <c r="J80" s="32"/>
      <c r="K80" s="32"/>
      <c r="L80" s="32"/>
      <c r="M80" s="37"/>
      <c r="N80" s="105"/>
      <c r="O80" s="38" t="n">
        <f aca="false">O78/500</f>
        <v>0</v>
      </c>
      <c r="P80" s="103"/>
      <c r="Q80" s="33"/>
      <c r="R80" s="38"/>
      <c r="S80" s="108"/>
      <c r="T80" s="54" t="n">
        <f aca="false">(N78/15.4323584)*(S78/3.28083989501312)*0.1</f>
        <v>0</v>
      </c>
      <c r="U80" s="103"/>
      <c r="V80" s="103"/>
      <c r="W80" s="103"/>
      <c r="X80" s="111"/>
      <c r="Y80" s="111"/>
      <c r="Z80" s="111"/>
      <c r="AA80" s="103"/>
      <c r="AB80" s="53"/>
      <c r="AC80" s="54"/>
      <c r="AD80" s="54"/>
      <c r="AE80" s="54"/>
      <c r="AF80" s="54"/>
      <c r="AG80" s="54"/>
      <c r="AH80" s="54"/>
    </row>
    <row r="81" customFormat="false" ht="15" hidden="false" customHeight="true" outlineLevel="0" collapsed="false">
      <c r="B81" s="102" t="n">
        <v>26</v>
      </c>
      <c r="C81" s="14" t="s">
        <v>97</v>
      </c>
      <c r="D81" s="103"/>
      <c r="E81" s="33"/>
      <c r="F81" s="104" t="n">
        <f aca="false">E81/15432.3584</f>
        <v>0</v>
      </c>
      <c r="G81" s="33"/>
      <c r="H81" s="104" t="n">
        <f aca="false">G81*F81</f>
        <v>0</v>
      </c>
      <c r="I81" s="36" t="n">
        <f aca="false">IFERROR(15432.3584/G81,0)</f>
        <v>0</v>
      </c>
      <c r="J81" s="103"/>
      <c r="K81" s="32"/>
      <c r="L81" s="32"/>
      <c r="M81" s="103"/>
      <c r="N81" s="105"/>
      <c r="O81" s="106"/>
      <c r="P81" s="103"/>
      <c r="Q81" s="107"/>
      <c r="R81" s="38" t="n">
        <f aca="false">Q82/100</f>
        <v>0</v>
      </c>
      <c r="S81" s="108"/>
      <c r="T81" s="109" t="n">
        <f aca="false">(N81*S81)/1000</f>
        <v>0</v>
      </c>
      <c r="U81" s="103"/>
      <c r="V81" s="103"/>
      <c r="W81" s="103"/>
      <c r="X81" s="111"/>
      <c r="Y81" s="111"/>
      <c r="Z81" s="111"/>
      <c r="AA81" s="103"/>
      <c r="AB81" s="53"/>
      <c r="AC81" s="54" t="n">
        <f aca="false">R81+O83+H81+J82</f>
        <v>0</v>
      </c>
      <c r="AD81" s="54" t="n">
        <f aca="false">AC81*20</f>
        <v>0</v>
      </c>
      <c r="AE81" s="54" t="n">
        <f aca="false">AC81*50</f>
        <v>0</v>
      </c>
      <c r="AF81" s="54" t="n">
        <f aca="false">AC81*250</f>
        <v>0</v>
      </c>
      <c r="AG81" s="54" t="n">
        <f aca="false">AC81*1000</f>
        <v>0</v>
      </c>
      <c r="AH81" s="54" t="n">
        <f aca="false">AC81*5000</f>
        <v>0</v>
      </c>
    </row>
    <row r="82" customFormat="false" ht="15" hidden="false" customHeight="true" outlineLevel="0" collapsed="false">
      <c r="B82" s="102"/>
      <c r="C82" s="14"/>
      <c r="D82" s="103"/>
      <c r="E82" s="33"/>
      <c r="F82" s="104"/>
      <c r="G82" s="33"/>
      <c r="H82" s="104"/>
      <c r="I82" s="36"/>
      <c r="J82" s="32"/>
      <c r="K82" s="32"/>
      <c r="L82" s="32"/>
      <c r="M82" s="103"/>
      <c r="N82" s="105"/>
      <c r="O82" s="106"/>
      <c r="P82" s="103"/>
      <c r="Q82" s="33"/>
      <c r="R82" s="38"/>
      <c r="S82" s="108"/>
      <c r="T82" s="109"/>
      <c r="U82" s="103"/>
      <c r="V82" s="103"/>
      <c r="W82" s="103"/>
      <c r="X82" s="111"/>
      <c r="Y82" s="111"/>
      <c r="Z82" s="111"/>
      <c r="AA82" s="103"/>
      <c r="AB82" s="53"/>
      <c r="AC82" s="54"/>
      <c r="AD82" s="54"/>
      <c r="AE82" s="54"/>
      <c r="AF82" s="54"/>
      <c r="AG82" s="54"/>
      <c r="AH82" s="54"/>
    </row>
    <row r="83" customFormat="false" ht="15" hidden="false" customHeight="true" outlineLevel="0" collapsed="false">
      <c r="B83" s="102"/>
      <c r="C83" s="14"/>
      <c r="D83" s="103"/>
      <c r="E83" s="33"/>
      <c r="F83" s="104"/>
      <c r="G83" s="33"/>
      <c r="H83" s="104"/>
      <c r="I83" s="36" t="n">
        <f aca="false">I81/2</f>
        <v>0</v>
      </c>
      <c r="J83" s="32"/>
      <c r="K83" s="32"/>
      <c r="L83" s="32"/>
      <c r="M83" s="37"/>
      <c r="N83" s="105"/>
      <c r="O83" s="38" t="n">
        <f aca="false">O81/500</f>
        <v>0</v>
      </c>
      <c r="P83" s="103"/>
      <c r="Q83" s="33"/>
      <c r="R83" s="38"/>
      <c r="S83" s="108"/>
      <c r="T83" s="54" t="n">
        <f aca="false">(N81/15.4323584)*(S81/3.28083989501312)*0.1</f>
        <v>0</v>
      </c>
      <c r="U83" s="103"/>
      <c r="V83" s="103"/>
      <c r="W83" s="103"/>
      <c r="X83" s="111"/>
      <c r="Y83" s="111"/>
      <c r="Z83" s="111"/>
      <c r="AA83" s="103"/>
      <c r="AB83" s="53"/>
      <c r="AC83" s="54"/>
      <c r="AD83" s="54"/>
      <c r="AE83" s="54"/>
      <c r="AF83" s="54"/>
      <c r="AG83" s="54"/>
      <c r="AH83" s="54"/>
    </row>
    <row r="84" customFormat="false" ht="15" hidden="false" customHeight="true" outlineLevel="0" collapsed="false">
      <c r="B84" s="102" t="n">
        <v>27</v>
      </c>
      <c r="C84" s="14" t="s">
        <v>97</v>
      </c>
      <c r="D84" s="103"/>
      <c r="E84" s="33"/>
      <c r="F84" s="104" t="n">
        <f aca="false">E84/15432.3584</f>
        <v>0</v>
      </c>
      <c r="G84" s="33"/>
      <c r="H84" s="104" t="n">
        <f aca="false">G84*F84</f>
        <v>0</v>
      </c>
      <c r="I84" s="36" t="n">
        <f aca="false">IFERROR(15432.3584/G84,0)</f>
        <v>0</v>
      </c>
      <c r="J84" s="103"/>
      <c r="K84" s="32"/>
      <c r="L84" s="32"/>
      <c r="M84" s="103"/>
      <c r="N84" s="105"/>
      <c r="O84" s="106"/>
      <c r="P84" s="103"/>
      <c r="Q84" s="107"/>
      <c r="R84" s="38" t="n">
        <f aca="false">Q85/100</f>
        <v>0</v>
      </c>
      <c r="S84" s="108"/>
      <c r="T84" s="109" t="n">
        <f aca="false">(N84*S84)/1000</f>
        <v>0</v>
      </c>
      <c r="U84" s="103"/>
      <c r="V84" s="103"/>
      <c r="W84" s="103"/>
      <c r="X84" s="111"/>
      <c r="Y84" s="111"/>
      <c r="Z84" s="111"/>
      <c r="AA84" s="103"/>
      <c r="AB84" s="53"/>
      <c r="AC84" s="54" t="n">
        <f aca="false">R84+O86+H84+J85</f>
        <v>0</v>
      </c>
      <c r="AD84" s="54" t="n">
        <f aca="false">AC84*20</f>
        <v>0</v>
      </c>
      <c r="AE84" s="54" t="n">
        <f aca="false">AC84*50</f>
        <v>0</v>
      </c>
      <c r="AF84" s="54" t="n">
        <f aca="false">AC84*250</f>
        <v>0</v>
      </c>
      <c r="AG84" s="54" t="n">
        <f aca="false">AC84*1000</f>
        <v>0</v>
      </c>
      <c r="AH84" s="54" t="n">
        <f aca="false">AC84*5000</f>
        <v>0</v>
      </c>
    </row>
    <row r="85" customFormat="false" ht="15" hidden="false" customHeight="true" outlineLevel="0" collapsed="false">
      <c r="B85" s="102"/>
      <c r="C85" s="14"/>
      <c r="D85" s="103"/>
      <c r="E85" s="33"/>
      <c r="F85" s="104"/>
      <c r="G85" s="33"/>
      <c r="H85" s="104"/>
      <c r="I85" s="36"/>
      <c r="J85" s="32"/>
      <c r="K85" s="32"/>
      <c r="L85" s="32"/>
      <c r="M85" s="103"/>
      <c r="N85" s="105"/>
      <c r="O85" s="106"/>
      <c r="P85" s="103"/>
      <c r="Q85" s="33"/>
      <c r="R85" s="38"/>
      <c r="S85" s="108"/>
      <c r="T85" s="109"/>
      <c r="U85" s="103"/>
      <c r="V85" s="103"/>
      <c r="W85" s="103"/>
      <c r="X85" s="111"/>
      <c r="Y85" s="111"/>
      <c r="Z85" s="111"/>
      <c r="AA85" s="103"/>
      <c r="AB85" s="53"/>
      <c r="AC85" s="54"/>
      <c r="AD85" s="54"/>
      <c r="AE85" s="54"/>
      <c r="AF85" s="54"/>
      <c r="AG85" s="54"/>
      <c r="AH85" s="54"/>
    </row>
    <row r="86" customFormat="false" ht="15" hidden="false" customHeight="true" outlineLevel="0" collapsed="false">
      <c r="B86" s="102"/>
      <c r="C86" s="14"/>
      <c r="D86" s="103"/>
      <c r="E86" s="33"/>
      <c r="F86" s="104"/>
      <c r="G86" s="33"/>
      <c r="H86" s="104"/>
      <c r="I86" s="36" t="n">
        <f aca="false">I84/2</f>
        <v>0</v>
      </c>
      <c r="J86" s="32"/>
      <c r="K86" s="32"/>
      <c r="L86" s="32"/>
      <c r="M86" s="37"/>
      <c r="N86" s="105"/>
      <c r="O86" s="38" t="n">
        <f aca="false">O84/500</f>
        <v>0</v>
      </c>
      <c r="P86" s="103"/>
      <c r="Q86" s="33"/>
      <c r="R86" s="38"/>
      <c r="S86" s="108"/>
      <c r="T86" s="54" t="n">
        <f aca="false">(N84/15.4323584)*(S84/3.28083989501312)*0.1</f>
        <v>0</v>
      </c>
      <c r="U86" s="103"/>
      <c r="V86" s="103"/>
      <c r="W86" s="103"/>
      <c r="X86" s="111"/>
      <c r="Y86" s="111"/>
      <c r="Z86" s="111"/>
      <c r="AA86" s="103"/>
      <c r="AB86" s="53"/>
      <c r="AC86" s="54"/>
      <c r="AD86" s="54"/>
      <c r="AE86" s="54"/>
      <c r="AF86" s="54"/>
      <c r="AG86" s="54"/>
      <c r="AH86" s="54"/>
    </row>
    <row r="87" customFormat="false" ht="15" hidden="false" customHeight="true" outlineLevel="0" collapsed="false">
      <c r="B87" s="102" t="n">
        <v>28</v>
      </c>
      <c r="C87" s="14" t="s">
        <v>97</v>
      </c>
      <c r="D87" s="103"/>
      <c r="E87" s="33"/>
      <c r="F87" s="104" t="n">
        <f aca="false">E87/15432.3584</f>
        <v>0</v>
      </c>
      <c r="G87" s="33"/>
      <c r="H87" s="104" t="n">
        <f aca="false">G87*F87</f>
        <v>0</v>
      </c>
      <c r="I87" s="36" t="n">
        <f aca="false">IFERROR(15432.3584/G87,0)</f>
        <v>0</v>
      </c>
      <c r="J87" s="103"/>
      <c r="K87" s="32"/>
      <c r="L87" s="32"/>
      <c r="M87" s="103"/>
      <c r="N87" s="105"/>
      <c r="O87" s="106"/>
      <c r="P87" s="103"/>
      <c r="Q87" s="107"/>
      <c r="R87" s="38" t="n">
        <f aca="false">Q88/100</f>
        <v>0</v>
      </c>
      <c r="S87" s="108"/>
      <c r="T87" s="109" t="n">
        <f aca="false">(N87*S87)/1000</f>
        <v>0</v>
      </c>
      <c r="U87" s="103"/>
      <c r="V87" s="103"/>
      <c r="W87" s="103"/>
      <c r="X87" s="111"/>
      <c r="Y87" s="111"/>
      <c r="Z87" s="111"/>
      <c r="AA87" s="103"/>
      <c r="AB87" s="53"/>
      <c r="AC87" s="54" t="n">
        <f aca="false">R87+O89+H87+J88</f>
        <v>0</v>
      </c>
      <c r="AD87" s="54" t="n">
        <f aca="false">AC87*20</f>
        <v>0</v>
      </c>
      <c r="AE87" s="54" t="n">
        <f aca="false">AC87*50</f>
        <v>0</v>
      </c>
      <c r="AF87" s="54" t="n">
        <f aca="false">AC87*250</f>
        <v>0</v>
      </c>
      <c r="AG87" s="54" t="n">
        <f aca="false">AC87*1000</f>
        <v>0</v>
      </c>
      <c r="AH87" s="54" t="n">
        <f aca="false">AC87*5000</f>
        <v>0</v>
      </c>
    </row>
    <row r="88" customFormat="false" ht="15" hidden="false" customHeight="true" outlineLevel="0" collapsed="false">
      <c r="B88" s="102"/>
      <c r="C88" s="14"/>
      <c r="D88" s="103"/>
      <c r="E88" s="33"/>
      <c r="F88" s="104"/>
      <c r="G88" s="33"/>
      <c r="H88" s="104"/>
      <c r="I88" s="36"/>
      <c r="J88" s="32"/>
      <c r="K88" s="32"/>
      <c r="L88" s="32"/>
      <c r="M88" s="103"/>
      <c r="N88" s="105"/>
      <c r="O88" s="106"/>
      <c r="P88" s="103"/>
      <c r="Q88" s="33"/>
      <c r="R88" s="38"/>
      <c r="S88" s="108"/>
      <c r="T88" s="109"/>
      <c r="U88" s="103"/>
      <c r="V88" s="103"/>
      <c r="W88" s="103"/>
      <c r="X88" s="111"/>
      <c r="Y88" s="111"/>
      <c r="Z88" s="111"/>
      <c r="AA88" s="103"/>
      <c r="AB88" s="53"/>
      <c r="AC88" s="54"/>
      <c r="AD88" s="54"/>
      <c r="AE88" s="54"/>
      <c r="AF88" s="54"/>
      <c r="AG88" s="54"/>
      <c r="AH88" s="54"/>
    </row>
    <row r="89" customFormat="false" ht="15" hidden="false" customHeight="true" outlineLevel="0" collapsed="false">
      <c r="B89" s="102"/>
      <c r="C89" s="14"/>
      <c r="D89" s="103"/>
      <c r="E89" s="33"/>
      <c r="F89" s="104"/>
      <c r="G89" s="33"/>
      <c r="H89" s="104"/>
      <c r="I89" s="36" t="n">
        <f aca="false">I87/2</f>
        <v>0</v>
      </c>
      <c r="J89" s="32"/>
      <c r="K89" s="32"/>
      <c r="L89" s="32"/>
      <c r="M89" s="37"/>
      <c r="N89" s="105"/>
      <c r="O89" s="38" t="n">
        <f aca="false">O87/500</f>
        <v>0</v>
      </c>
      <c r="P89" s="103"/>
      <c r="Q89" s="33"/>
      <c r="R89" s="38"/>
      <c r="S89" s="108"/>
      <c r="T89" s="54" t="n">
        <f aca="false">(N87/15.4323584)*(S87/3.28083989501312)*0.1</f>
        <v>0</v>
      </c>
      <c r="U89" s="103"/>
      <c r="V89" s="103"/>
      <c r="W89" s="103"/>
      <c r="X89" s="111"/>
      <c r="Y89" s="111"/>
      <c r="Z89" s="111"/>
      <c r="AA89" s="103"/>
      <c r="AB89" s="53"/>
      <c r="AC89" s="54"/>
      <c r="AD89" s="54"/>
      <c r="AE89" s="54"/>
      <c r="AF89" s="54"/>
      <c r="AG89" s="54"/>
      <c r="AH89" s="54"/>
    </row>
    <row r="90" customFormat="false" ht="15" hidden="false" customHeight="true" outlineLevel="0" collapsed="false">
      <c r="B90" s="102" t="n">
        <v>29</v>
      </c>
      <c r="C90" s="14" t="s">
        <v>97</v>
      </c>
      <c r="D90" s="103"/>
      <c r="E90" s="33"/>
      <c r="F90" s="104" t="n">
        <f aca="false">E90/15432.3584</f>
        <v>0</v>
      </c>
      <c r="G90" s="33"/>
      <c r="H90" s="104" t="n">
        <f aca="false">G90*F90</f>
        <v>0</v>
      </c>
      <c r="I90" s="36" t="n">
        <f aca="false">IFERROR(15432.3584/G90,0)</f>
        <v>0</v>
      </c>
      <c r="J90" s="103"/>
      <c r="K90" s="32"/>
      <c r="L90" s="32"/>
      <c r="M90" s="103"/>
      <c r="N90" s="105"/>
      <c r="O90" s="106"/>
      <c r="P90" s="103"/>
      <c r="Q90" s="107"/>
      <c r="R90" s="38" t="n">
        <f aca="false">Q91/100</f>
        <v>0</v>
      </c>
      <c r="S90" s="108"/>
      <c r="T90" s="109" t="n">
        <f aca="false">(N90*S90)/1000</f>
        <v>0</v>
      </c>
      <c r="U90" s="103"/>
      <c r="V90" s="103"/>
      <c r="W90" s="103"/>
      <c r="X90" s="111"/>
      <c r="Y90" s="111"/>
      <c r="Z90" s="111"/>
      <c r="AA90" s="103"/>
      <c r="AB90" s="53"/>
      <c r="AC90" s="54" t="n">
        <f aca="false">R90+O92+H90+J91</f>
        <v>0</v>
      </c>
      <c r="AD90" s="54" t="n">
        <f aca="false">AC90*20</f>
        <v>0</v>
      </c>
      <c r="AE90" s="54" t="n">
        <f aca="false">AC90*50</f>
        <v>0</v>
      </c>
      <c r="AF90" s="54" t="n">
        <f aca="false">AC90*250</f>
        <v>0</v>
      </c>
      <c r="AG90" s="54" t="n">
        <f aca="false">AC90*1000</f>
        <v>0</v>
      </c>
      <c r="AH90" s="54" t="n">
        <f aca="false">AC90*5000</f>
        <v>0</v>
      </c>
    </row>
    <row r="91" customFormat="false" ht="15" hidden="false" customHeight="true" outlineLevel="0" collapsed="false">
      <c r="B91" s="102"/>
      <c r="C91" s="14"/>
      <c r="D91" s="103"/>
      <c r="E91" s="33"/>
      <c r="F91" s="104"/>
      <c r="G91" s="33"/>
      <c r="H91" s="104"/>
      <c r="I91" s="36"/>
      <c r="J91" s="32"/>
      <c r="K91" s="32"/>
      <c r="L91" s="32"/>
      <c r="M91" s="103"/>
      <c r="N91" s="105"/>
      <c r="O91" s="106"/>
      <c r="P91" s="103"/>
      <c r="Q91" s="33"/>
      <c r="R91" s="38"/>
      <c r="S91" s="108"/>
      <c r="T91" s="109"/>
      <c r="U91" s="103"/>
      <c r="V91" s="103"/>
      <c r="W91" s="103"/>
      <c r="X91" s="111"/>
      <c r="Y91" s="111"/>
      <c r="Z91" s="111"/>
      <c r="AA91" s="103"/>
      <c r="AB91" s="53"/>
      <c r="AC91" s="54"/>
      <c r="AD91" s="54"/>
      <c r="AE91" s="54"/>
      <c r="AF91" s="54"/>
      <c r="AG91" s="54"/>
      <c r="AH91" s="54"/>
    </row>
    <row r="92" customFormat="false" ht="15" hidden="false" customHeight="true" outlineLevel="0" collapsed="false">
      <c r="B92" s="102"/>
      <c r="C92" s="14"/>
      <c r="D92" s="103"/>
      <c r="E92" s="33"/>
      <c r="F92" s="104"/>
      <c r="G92" s="33"/>
      <c r="H92" s="104"/>
      <c r="I92" s="36" t="n">
        <f aca="false">I90/2</f>
        <v>0</v>
      </c>
      <c r="J92" s="32"/>
      <c r="K92" s="32"/>
      <c r="L92" s="32"/>
      <c r="M92" s="37"/>
      <c r="N92" s="105"/>
      <c r="O92" s="38" t="n">
        <f aca="false">O90/500</f>
        <v>0</v>
      </c>
      <c r="P92" s="103"/>
      <c r="Q92" s="33"/>
      <c r="R92" s="38"/>
      <c r="S92" s="108"/>
      <c r="T92" s="54" t="n">
        <f aca="false">(N90/15.4323584)*(S90/3.28083989501312)*0.1</f>
        <v>0</v>
      </c>
      <c r="U92" s="103"/>
      <c r="V92" s="103"/>
      <c r="W92" s="103"/>
      <c r="X92" s="111"/>
      <c r="Y92" s="111"/>
      <c r="Z92" s="111"/>
      <c r="AA92" s="103"/>
      <c r="AB92" s="53"/>
      <c r="AC92" s="54"/>
      <c r="AD92" s="54"/>
      <c r="AE92" s="54"/>
      <c r="AF92" s="54"/>
      <c r="AG92" s="54"/>
      <c r="AH92" s="54"/>
    </row>
    <row r="93" customFormat="false" ht="15" hidden="false" customHeight="true" outlineLevel="0" collapsed="false">
      <c r="B93" s="102" t="n">
        <v>30</v>
      </c>
      <c r="C93" s="14" t="s">
        <v>97</v>
      </c>
      <c r="D93" s="103"/>
      <c r="E93" s="33"/>
      <c r="F93" s="104" t="n">
        <f aca="false">E93/15432.3584</f>
        <v>0</v>
      </c>
      <c r="G93" s="33"/>
      <c r="H93" s="104" t="n">
        <f aca="false">G93*F93</f>
        <v>0</v>
      </c>
      <c r="I93" s="36" t="n">
        <f aca="false">IFERROR(15432.3584/G93,0)</f>
        <v>0</v>
      </c>
      <c r="J93" s="103"/>
      <c r="K93" s="32"/>
      <c r="L93" s="32"/>
      <c r="M93" s="103"/>
      <c r="N93" s="105"/>
      <c r="O93" s="106"/>
      <c r="P93" s="103"/>
      <c r="Q93" s="107"/>
      <c r="R93" s="38" t="n">
        <f aca="false">Q94/100</f>
        <v>0</v>
      </c>
      <c r="S93" s="108"/>
      <c r="T93" s="109" t="n">
        <f aca="false">(N93*S93)/1000</f>
        <v>0</v>
      </c>
      <c r="U93" s="103"/>
      <c r="V93" s="103"/>
      <c r="W93" s="103"/>
      <c r="X93" s="111"/>
      <c r="Y93" s="111"/>
      <c r="Z93" s="111"/>
      <c r="AA93" s="103"/>
      <c r="AB93" s="53"/>
      <c r="AC93" s="54" t="n">
        <f aca="false">R93+O95+H93+J94</f>
        <v>0</v>
      </c>
      <c r="AD93" s="54" t="n">
        <f aca="false">AC93*20</f>
        <v>0</v>
      </c>
      <c r="AE93" s="54" t="n">
        <f aca="false">AC93*50</f>
        <v>0</v>
      </c>
      <c r="AF93" s="54" t="n">
        <f aca="false">AC93*250</f>
        <v>0</v>
      </c>
      <c r="AG93" s="54" t="n">
        <f aca="false">AC93*1000</f>
        <v>0</v>
      </c>
      <c r="AH93" s="54" t="n">
        <f aca="false">AC93*5000</f>
        <v>0</v>
      </c>
    </row>
    <row r="94" customFormat="false" ht="15" hidden="false" customHeight="true" outlineLevel="0" collapsed="false">
      <c r="B94" s="102"/>
      <c r="C94" s="14"/>
      <c r="D94" s="103"/>
      <c r="E94" s="33"/>
      <c r="F94" s="104"/>
      <c r="G94" s="33"/>
      <c r="H94" s="104"/>
      <c r="I94" s="36"/>
      <c r="J94" s="32"/>
      <c r="K94" s="32"/>
      <c r="L94" s="32"/>
      <c r="M94" s="103"/>
      <c r="N94" s="105"/>
      <c r="O94" s="106"/>
      <c r="P94" s="103"/>
      <c r="Q94" s="33"/>
      <c r="R94" s="38"/>
      <c r="S94" s="108"/>
      <c r="T94" s="109"/>
      <c r="U94" s="103"/>
      <c r="V94" s="103"/>
      <c r="W94" s="103"/>
      <c r="X94" s="111"/>
      <c r="Y94" s="111"/>
      <c r="Z94" s="111"/>
      <c r="AA94" s="103"/>
      <c r="AB94" s="53"/>
      <c r="AC94" s="54"/>
      <c r="AD94" s="54"/>
      <c r="AE94" s="54"/>
      <c r="AF94" s="54"/>
      <c r="AG94" s="54"/>
      <c r="AH94" s="54"/>
    </row>
    <row r="95" customFormat="false" ht="15" hidden="false" customHeight="true" outlineLevel="0" collapsed="false">
      <c r="B95" s="102"/>
      <c r="C95" s="14"/>
      <c r="D95" s="103"/>
      <c r="E95" s="33"/>
      <c r="F95" s="104"/>
      <c r="G95" s="33"/>
      <c r="H95" s="104"/>
      <c r="I95" s="36" t="n">
        <f aca="false">I93/2</f>
        <v>0</v>
      </c>
      <c r="J95" s="32"/>
      <c r="K95" s="32"/>
      <c r="L95" s="32"/>
      <c r="M95" s="37"/>
      <c r="N95" s="105"/>
      <c r="O95" s="38" t="n">
        <f aca="false">O93/500</f>
        <v>0</v>
      </c>
      <c r="P95" s="103"/>
      <c r="Q95" s="33"/>
      <c r="R95" s="38"/>
      <c r="S95" s="108"/>
      <c r="T95" s="54" t="n">
        <f aca="false">(N93/15.4323584)*(S93/3.28083989501312)*0.1</f>
        <v>0</v>
      </c>
      <c r="U95" s="103"/>
      <c r="V95" s="103"/>
      <c r="W95" s="103"/>
      <c r="X95" s="111"/>
      <c r="Y95" s="111"/>
      <c r="Z95" s="111"/>
      <c r="AA95" s="103"/>
      <c r="AB95" s="53"/>
      <c r="AC95" s="54"/>
      <c r="AD95" s="54"/>
      <c r="AE95" s="54"/>
      <c r="AF95" s="54"/>
      <c r="AG95" s="54"/>
      <c r="AH95" s="54"/>
    </row>
    <row r="96" customFormat="false" ht="15" hidden="false" customHeight="true" outlineLevel="0" collapsed="false">
      <c r="B96" s="102" t="n">
        <v>31</v>
      </c>
      <c r="C96" s="14" t="s">
        <v>97</v>
      </c>
      <c r="D96" s="103"/>
      <c r="E96" s="33"/>
      <c r="F96" s="104" t="n">
        <f aca="false">E96/15432.3584</f>
        <v>0</v>
      </c>
      <c r="G96" s="33"/>
      <c r="H96" s="104" t="n">
        <f aca="false">G96*F96</f>
        <v>0</v>
      </c>
      <c r="I96" s="36" t="n">
        <f aca="false">IFERROR(15432.3584/G96,0)</f>
        <v>0</v>
      </c>
      <c r="J96" s="103"/>
      <c r="K96" s="32"/>
      <c r="L96" s="32"/>
      <c r="M96" s="103"/>
      <c r="N96" s="105"/>
      <c r="O96" s="106"/>
      <c r="P96" s="103"/>
      <c r="Q96" s="107"/>
      <c r="R96" s="38" t="n">
        <f aca="false">Q97/100</f>
        <v>0</v>
      </c>
      <c r="S96" s="108"/>
      <c r="T96" s="109" t="n">
        <f aca="false">(N96*S96)/1000</f>
        <v>0</v>
      </c>
      <c r="U96" s="103"/>
      <c r="V96" s="103"/>
      <c r="W96" s="103"/>
      <c r="X96" s="111"/>
      <c r="Y96" s="111"/>
      <c r="Z96" s="111"/>
      <c r="AA96" s="103"/>
      <c r="AB96" s="53"/>
      <c r="AC96" s="54" t="n">
        <f aca="false">R96+O98+H96+J97</f>
        <v>0</v>
      </c>
      <c r="AD96" s="54" t="n">
        <f aca="false">AC96*20</f>
        <v>0</v>
      </c>
      <c r="AE96" s="54" t="n">
        <f aca="false">AC96*50</f>
        <v>0</v>
      </c>
      <c r="AF96" s="54" t="n">
        <f aca="false">AC96*250</f>
        <v>0</v>
      </c>
      <c r="AG96" s="54" t="n">
        <f aca="false">AC96*1000</f>
        <v>0</v>
      </c>
      <c r="AH96" s="54" t="n">
        <f aca="false">AC96*5000</f>
        <v>0</v>
      </c>
    </row>
    <row r="97" customFormat="false" ht="15" hidden="false" customHeight="true" outlineLevel="0" collapsed="false">
      <c r="B97" s="102"/>
      <c r="C97" s="14"/>
      <c r="D97" s="103"/>
      <c r="E97" s="33"/>
      <c r="F97" s="104"/>
      <c r="G97" s="33"/>
      <c r="H97" s="104"/>
      <c r="I97" s="36"/>
      <c r="J97" s="32"/>
      <c r="K97" s="32"/>
      <c r="L97" s="32"/>
      <c r="M97" s="103"/>
      <c r="N97" s="105"/>
      <c r="O97" s="106"/>
      <c r="P97" s="103"/>
      <c r="Q97" s="33"/>
      <c r="R97" s="38"/>
      <c r="S97" s="108"/>
      <c r="T97" s="109"/>
      <c r="U97" s="103"/>
      <c r="V97" s="103"/>
      <c r="W97" s="103"/>
      <c r="X97" s="111"/>
      <c r="Y97" s="111"/>
      <c r="Z97" s="111"/>
      <c r="AA97" s="103"/>
      <c r="AB97" s="53"/>
      <c r="AC97" s="54"/>
      <c r="AD97" s="54"/>
      <c r="AE97" s="54"/>
      <c r="AF97" s="54"/>
      <c r="AG97" s="54"/>
      <c r="AH97" s="54"/>
    </row>
    <row r="98" customFormat="false" ht="15" hidden="false" customHeight="true" outlineLevel="0" collapsed="false">
      <c r="B98" s="102"/>
      <c r="C98" s="14"/>
      <c r="D98" s="103"/>
      <c r="E98" s="33"/>
      <c r="F98" s="104"/>
      <c r="G98" s="33"/>
      <c r="H98" s="104"/>
      <c r="I98" s="36" t="n">
        <f aca="false">I96/2</f>
        <v>0</v>
      </c>
      <c r="J98" s="32"/>
      <c r="K98" s="32"/>
      <c r="L98" s="32"/>
      <c r="M98" s="37"/>
      <c r="N98" s="105"/>
      <c r="O98" s="38" t="n">
        <f aca="false">O96/500</f>
        <v>0</v>
      </c>
      <c r="P98" s="103"/>
      <c r="Q98" s="33"/>
      <c r="R98" s="38"/>
      <c r="S98" s="108"/>
      <c r="T98" s="54" t="n">
        <f aca="false">(N96/15.4323584)*(S96/3.28083989501312)*0.1</f>
        <v>0</v>
      </c>
      <c r="U98" s="103"/>
      <c r="V98" s="103"/>
      <c r="W98" s="103"/>
      <c r="X98" s="111"/>
      <c r="Y98" s="111"/>
      <c r="Z98" s="111"/>
      <c r="AA98" s="103"/>
      <c r="AB98" s="53"/>
      <c r="AC98" s="54"/>
      <c r="AD98" s="54"/>
      <c r="AE98" s="54"/>
      <c r="AF98" s="54"/>
      <c r="AG98" s="54"/>
      <c r="AH98" s="54"/>
    </row>
    <row r="99" customFormat="false" ht="15" hidden="false" customHeight="true" outlineLevel="0" collapsed="false">
      <c r="B99" s="102" t="n">
        <v>32</v>
      </c>
      <c r="C99" s="14" t="s">
        <v>97</v>
      </c>
      <c r="D99" s="103"/>
      <c r="E99" s="33"/>
      <c r="F99" s="104" t="n">
        <f aca="false">E99/15432.3584</f>
        <v>0</v>
      </c>
      <c r="G99" s="33"/>
      <c r="H99" s="104" t="n">
        <f aca="false">G99*F99</f>
        <v>0</v>
      </c>
      <c r="I99" s="36" t="n">
        <f aca="false">IFERROR(15432.3584/G99,0)</f>
        <v>0</v>
      </c>
      <c r="J99" s="103"/>
      <c r="K99" s="32"/>
      <c r="L99" s="32"/>
      <c r="M99" s="103"/>
      <c r="N99" s="105"/>
      <c r="O99" s="106"/>
      <c r="P99" s="103"/>
      <c r="Q99" s="107"/>
      <c r="R99" s="38" t="n">
        <f aca="false">Q100/100</f>
        <v>0</v>
      </c>
      <c r="S99" s="108"/>
      <c r="T99" s="109" t="n">
        <f aca="false">(N99*S99)/1000</f>
        <v>0</v>
      </c>
      <c r="U99" s="103"/>
      <c r="V99" s="103"/>
      <c r="W99" s="103"/>
      <c r="X99" s="111"/>
      <c r="Y99" s="111"/>
      <c r="Z99" s="111"/>
      <c r="AA99" s="103"/>
      <c r="AB99" s="53"/>
      <c r="AC99" s="54" t="n">
        <f aca="false">R99+O101+H99+J100</f>
        <v>0</v>
      </c>
      <c r="AD99" s="54" t="n">
        <f aca="false">AC99*20</f>
        <v>0</v>
      </c>
      <c r="AE99" s="54" t="n">
        <f aca="false">AC99*50</f>
        <v>0</v>
      </c>
      <c r="AF99" s="54" t="n">
        <f aca="false">AC99*250</f>
        <v>0</v>
      </c>
      <c r="AG99" s="54" t="n">
        <f aca="false">AC99*1000</f>
        <v>0</v>
      </c>
      <c r="AH99" s="54" t="n">
        <f aca="false">AC99*5000</f>
        <v>0</v>
      </c>
    </row>
    <row r="100" customFormat="false" ht="15" hidden="false" customHeight="true" outlineLevel="0" collapsed="false">
      <c r="B100" s="102"/>
      <c r="C100" s="14"/>
      <c r="D100" s="103"/>
      <c r="E100" s="33"/>
      <c r="F100" s="104"/>
      <c r="G100" s="33"/>
      <c r="H100" s="104"/>
      <c r="I100" s="36"/>
      <c r="J100" s="32"/>
      <c r="K100" s="32"/>
      <c r="L100" s="32"/>
      <c r="M100" s="103"/>
      <c r="N100" s="105"/>
      <c r="O100" s="106"/>
      <c r="P100" s="103"/>
      <c r="Q100" s="33"/>
      <c r="R100" s="38"/>
      <c r="S100" s="108"/>
      <c r="T100" s="109"/>
      <c r="U100" s="103"/>
      <c r="V100" s="103"/>
      <c r="W100" s="103"/>
      <c r="X100" s="111"/>
      <c r="Y100" s="111"/>
      <c r="Z100" s="111"/>
      <c r="AA100" s="103"/>
      <c r="AB100" s="53"/>
      <c r="AC100" s="54"/>
      <c r="AD100" s="54"/>
      <c r="AE100" s="54"/>
      <c r="AF100" s="54"/>
      <c r="AG100" s="54"/>
      <c r="AH100" s="54"/>
    </row>
    <row r="101" customFormat="false" ht="15" hidden="false" customHeight="true" outlineLevel="0" collapsed="false">
      <c r="B101" s="102"/>
      <c r="C101" s="14"/>
      <c r="D101" s="103"/>
      <c r="E101" s="33"/>
      <c r="F101" s="104"/>
      <c r="G101" s="33"/>
      <c r="H101" s="104"/>
      <c r="I101" s="36" t="n">
        <f aca="false">I99/2</f>
        <v>0</v>
      </c>
      <c r="J101" s="32"/>
      <c r="K101" s="32"/>
      <c r="L101" s="32"/>
      <c r="M101" s="37"/>
      <c r="N101" s="105"/>
      <c r="O101" s="38" t="n">
        <f aca="false">O99/500</f>
        <v>0</v>
      </c>
      <c r="P101" s="103"/>
      <c r="Q101" s="33"/>
      <c r="R101" s="38"/>
      <c r="S101" s="108"/>
      <c r="T101" s="54" t="n">
        <f aca="false">(N99/15.4323584)*(S99/3.28083989501312)*0.1</f>
        <v>0</v>
      </c>
      <c r="U101" s="103"/>
      <c r="V101" s="103"/>
      <c r="W101" s="103"/>
      <c r="X101" s="111"/>
      <c r="Y101" s="111"/>
      <c r="Z101" s="111"/>
      <c r="AA101" s="103"/>
      <c r="AB101" s="53"/>
      <c r="AC101" s="54"/>
      <c r="AD101" s="54"/>
      <c r="AE101" s="54"/>
      <c r="AF101" s="54"/>
      <c r="AG101" s="54"/>
      <c r="AH101" s="54"/>
    </row>
    <row r="102" customFormat="false" ht="15" hidden="false" customHeight="true" outlineLevel="0" collapsed="false">
      <c r="B102" s="102" t="n">
        <v>33</v>
      </c>
      <c r="C102" s="14" t="s">
        <v>97</v>
      </c>
      <c r="D102" s="103"/>
      <c r="E102" s="33"/>
      <c r="F102" s="104" t="n">
        <f aca="false">E102/15432.3584</f>
        <v>0</v>
      </c>
      <c r="G102" s="33"/>
      <c r="H102" s="104" t="n">
        <f aca="false">G102*F102</f>
        <v>0</v>
      </c>
      <c r="I102" s="36" t="n">
        <f aca="false">IFERROR(15432.3584/G102,0)</f>
        <v>0</v>
      </c>
      <c r="J102" s="103"/>
      <c r="K102" s="32"/>
      <c r="L102" s="32"/>
      <c r="M102" s="103"/>
      <c r="N102" s="105"/>
      <c r="O102" s="106"/>
      <c r="P102" s="103"/>
      <c r="Q102" s="107"/>
      <c r="R102" s="38" t="n">
        <f aca="false">Q103/100</f>
        <v>0</v>
      </c>
      <c r="S102" s="108"/>
      <c r="T102" s="109" t="n">
        <f aca="false">(N102*S102)/1000</f>
        <v>0</v>
      </c>
      <c r="U102" s="103"/>
      <c r="V102" s="103"/>
      <c r="W102" s="103"/>
      <c r="X102" s="111"/>
      <c r="Y102" s="111"/>
      <c r="Z102" s="111"/>
      <c r="AA102" s="103"/>
      <c r="AB102" s="53"/>
      <c r="AC102" s="54" t="n">
        <f aca="false">R102+O104+H102+J103</f>
        <v>0</v>
      </c>
      <c r="AD102" s="54" t="n">
        <f aca="false">AC102*20</f>
        <v>0</v>
      </c>
      <c r="AE102" s="54" t="n">
        <f aca="false">AC102*50</f>
        <v>0</v>
      </c>
      <c r="AF102" s="54" t="n">
        <f aca="false">AC102*250</f>
        <v>0</v>
      </c>
      <c r="AG102" s="54" t="n">
        <f aca="false">AC102*1000</f>
        <v>0</v>
      </c>
      <c r="AH102" s="54" t="n">
        <f aca="false">AC102*5000</f>
        <v>0</v>
      </c>
    </row>
    <row r="103" customFormat="false" ht="15" hidden="false" customHeight="true" outlineLevel="0" collapsed="false">
      <c r="B103" s="102"/>
      <c r="C103" s="14"/>
      <c r="D103" s="103"/>
      <c r="E103" s="33"/>
      <c r="F103" s="104"/>
      <c r="G103" s="33"/>
      <c r="H103" s="104"/>
      <c r="I103" s="36"/>
      <c r="J103" s="32"/>
      <c r="K103" s="32"/>
      <c r="L103" s="32"/>
      <c r="M103" s="103"/>
      <c r="N103" s="105"/>
      <c r="O103" s="106"/>
      <c r="P103" s="103"/>
      <c r="Q103" s="33"/>
      <c r="R103" s="38"/>
      <c r="S103" s="108"/>
      <c r="T103" s="109"/>
      <c r="U103" s="103"/>
      <c r="V103" s="103"/>
      <c r="W103" s="103"/>
      <c r="X103" s="111"/>
      <c r="Y103" s="111"/>
      <c r="Z103" s="111"/>
      <c r="AA103" s="103"/>
      <c r="AB103" s="53"/>
      <c r="AC103" s="54"/>
      <c r="AD103" s="54"/>
      <c r="AE103" s="54"/>
      <c r="AF103" s="54"/>
      <c r="AG103" s="54"/>
      <c r="AH103" s="54"/>
    </row>
    <row r="104" customFormat="false" ht="15" hidden="false" customHeight="true" outlineLevel="0" collapsed="false">
      <c r="B104" s="102"/>
      <c r="C104" s="14"/>
      <c r="D104" s="103"/>
      <c r="E104" s="33"/>
      <c r="F104" s="104"/>
      <c r="G104" s="33"/>
      <c r="H104" s="104"/>
      <c r="I104" s="36" t="n">
        <f aca="false">I102/2</f>
        <v>0</v>
      </c>
      <c r="J104" s="32"/>
      <c r="K104" s="32"/>
      <c r="L104" s="32"/>
      <c r="M104" s="37"/>
      <c r="N104" s="105"/>
      <c r="O104" s="38" t="n">
        <f aca="false">O102/500</f>
        <v>0</v>
      </c>
      <c r="P104" s="103"/>
      <c r="Q104" s="33"/>
      <c r="R104" s="38"/>
      <c r="S104" s="108"/>
      <c r="T104" s="54" t="n">
        <f aca="false">(N102/15.4323584)*(S102/3.28083989501312)*0.1</f>
        <v>0</v>
      </c>
      <c r="U104" s="103"/>
      <c r="V104" s="103"/>
      <c r="W104" s="103"/>
      <c r="X104" s="111"/>
      <c r="Y104" s="111"/>
      <c r="Z104" s="111"/>
      <c r="AA104" s="103"/>
      <c r="AB104" s="53"/>
      <c r="AC104" s="54"/>
      <c r="AD104" s="54"/>
      <c r="AE104" s="54"/>
      <c r="AF104" s="54"/>
      <c r="AG104" s="54"/>
      <c r="AH104" s="54"/>
    </row>
    <row r="105" customFormat="false" ht="15" hidden="false" customHeight="true" outlineLevel="0" collapsed="false">
      <c r="B105" s="102" t="n">
        <v>34</v>
      </c>
      <c r="C105" s="14" t="s">
        <v>97</v>
      </c>
      <c r="D105" s="103"/>
      <c r="E105" s="33"/>
      <c r="F105" s="104" t="n">
        <f aca="false">E105/15432.3584</f>
        <v>0</v>
      </c>
      <c r="G105" s="33"/>
      <c r="H105" s="104" t="n">
        <f aca="false">G105*F105</f>
        <v>0</v>
      </c>
      <c r="I105" s="36" t="n">
        <f aca="false">IFERROR(15432.3584/G105,0)</f>
        <v>0</v>
      </c>
      <c r="J105" s="103"/>
      <c r="K105" s="32"/>
      <c r="L105" s="32"/>
      <c r="M105" s="103"/>
      <c r="N105" s="105"/>
      <c r="O105" s="106"/>
      <c r="P105" s="103"/>
      <c r="Q105" s="107"/>
      <c r="R105" s="38" t="n">
        <f aca="false">Q106/100</f>
        <v>0</v>
      </c>
      <c r="S105" s="108"/>
      <c r="T105" s="109" t="n">
        <f aca="false">(N105*S105)/1000</f>
        <v>0</v>
      </c>
      <c r="U105" s="103"/>
      <c r="V105" s="103"/>
      <c r="W105" s="103"/>
      <c r="X105" s="111"/>
      <c r="Y105" s="111"/>
      <c r="Z105" s="111"/>
      <c r="AA105" s="103"/>
      <c r="AB105" s="53"/>
      <c r="AC105" s="54" t="n">
        <f aca="false">R105+O107+H105+J106</f>
        <v>0</v>
      </c>
      <c r="AD105" s="54" t="n">
        <f aca="false">AC105*20</f>
        <v>0</v>
      </c>
      <c r="AE105" s="54" t="n">
        <f aca="false">AC105*50</f>
        <v>0</v>
      </c>
      <c r="AF105" s="54" t="n">
        <f aca="false">AC105*250</f>
        <v>0</v>
      </c>
      <c r="AG105" s="54" t="n">
        <f aca="false">AC105*1000</f>
        <v>0</v>
      </c>
      <c r="AH105" s="54" t="n">
        <f aca="false">AC105*5000</f>
        <v>0</v>
      </c>
    </row>
    <row r="106" customFormat="false" ht="15" hidden="false" customHeight="true" outlineLevel="0" collapsed="false">
      <c r="B106" s="102"/>
      <c r="C106" s="14"/>
      <c r="D106" s="103"/>
      <c r="E106" s="33"/>
      <c r="F106" s="104"/>
      <c r="G106" s="33"/>
      <c r="H106" s="104"/>
      <c r="I106" s="36"/>
      <c r="J106" s="32"/>
      <c r="K106" s="32"/>
      <c r="L106" s="32"/>
      <c r="M106" s="103"/>
      <c r="N106" s="105"/>
      <c r="O106" s="106"/>
      <c r="P106" s="103"/>
      <c r="Q106" s="33"/>
      <c r="R106" s="38"/>
      <c r="S106" s="108"/>
      <c r="T106" s="109"/>
      <c r="U106" s="103"/>
      <c r="V106" s="103"/>
      <c r="W106" s="103"/>
      <c r="X106" s="111"/>
      <c r="Y106" s="111"/>
      <c r="Z106" s="111"/>
      <c r="AA106" s="103"/>
      <c r="AB106" s="53"/>
      <c r="AC106" s="54"/>
      <c r="AD106" s="54"/>
      <c r="AE106" s="54"/>
      <c r="AF106" s="54"/>
      <c r="AG106" s="54"/>
      <c r="AH106" s="54"/>
    </row>
    <row r="107" customFormat="false" ht="15" hidden="false" customHeight="true" outlineLevel="0" collapsed="false">
      <c r="B107" s="102"/>
      <c r="C107" s="14"/>
      <c r="D107" s="103"/>
      <c r="E107" s="33"/>
      <c r="F107" s="104"/>
      <c r="G107" s="33"/>
      <c r="H107" s="104"/>
      <c r="I107" s="36" t="n">
        <f aca="false">I105/2</f>
        <v>0</v>
      </c>
      <c r="J107" s="32"/>
      <c r="K107" s="32"/>
      <c r="L107" s="32"/>
      <c r="M107" s="37"/>
      <c r="N107" s="105"/>
      <c r="O107" s="38" t="n">
        <f aca="false">O105/500</f>
        <v>0</v>
      </c>
      <c r="P107" s="103"/>
      <c r="Q107" s="33"/>
      <c r="R107" s="38"/>
      <c r="S107" s="108"/>
      <c r="T107" s="54" t="n">
        <f aca="false">(N105/15.4323584)*(S105/3.28083989501312)*0.1</f>
        <v>0</v>
      </c>
      <c r="U107" s="103"/>
      <c r="V107" s="103"/>
      <c r="W107" s="103"/>
      <c r="X107" s="111"/>
      <c r="Y107" s="111"/>
      <c r="Z107" s="111"/>
      <c r="AA107" s="103"/>
      <c r="AB107" s="53"/>
      <c r="AC107" s="54"/>
      <c r="AD107" s="54"/>
      <c r="AE107" s="54"/>
      <c r="AF107" s="54"/>
      <c r="AG107" s="54"/>
      <c r="AH107" s="54"/>
    </row>
    <row r="108" customFormat="false" ht="15" hidden="false" customHeight="true" outlineLevel="0" collapsed="false">
      <c r="B108" s="102" t="n">
        <v>35</v>
      </c>
      <c r="C108" s="14" t="s">
        <v>97</v>
      </c>
      <c r="D108" s="103"/>
      <c r="E108" s="33"/>
      <c r="F108" s="104" t="n">
        <f aca="false">E108/15432.3584</f>
        <v>0</v>
      </c>
      <c r="G108" s="33"/>
      <c r="H108" s="104" t="n">
        <f aca="false">G108*F108</f>
        <v>0</v>
      </c>
      <c r="I108" s="36" t="n">
        <f aca="false">IFERROR(15432.3584/G108,0)</f>
        <v>0</v>
      </c>
      <c r="J108" s="103"/>
      <c r="K108" s="32"/>
      <c r="L108" s="32"/>
      <c r="M108" s="103"/>
      <c r="N108" s="105"/>
      <c r="O108" s="106"/>
      <c r="P108" s="103"/>
      <c r="Q108" s="107"/>
      <c r="R108" s="38" t="n">
        <f aca="false">Q109/100</f>
        <v>0</v>
      </c>
      <c r="S108" s="108"/>
      <c r="T108" s="109" t="n">
        <f aca="false">(N108*S108)/1000</f>
        <v>0</v>
      </c>
      <c r="U108" s="103"/>
      <c r="V108" s="103"/>
      <c r="W108" s="103"/>
      <c r="X108" s="111"/>
      <c r="Y108" s="111"/>
      <c r="Z108" s="111"/>
      <c r="AA108" s="103"/>
      <c r="AB108" s="53"/>
      <c r="AC108" s="54" t="n">
        <f aca="false">R108+O110+H108+J109</f>
        <v>0</v>
      </c>
      <c r="AD108" s="54" t="n">
        <f aca="false">AC108*20</f>
        <v>0</v>
      </c>
      <c r="AE108" s="54" t="n">
        <f aca="false">AC108*50</f>
        <v>0</v>
      </c>
      <c r="AF108" s="54" t="n">
        <f aca="false">AC108*250</f>
        <v>0</v>
      </c>
      <c r="AG108" s="54" t="n">
        <f aca="false">AC108*1000</f>
        <v>0</v>
      </c>
      <c r="AH108" s="54" t="n">
        <f aca="false">AC108*5000</f>
        <v>0</v>
      </c>
    </row>
    <row r="109" customFormat="false" ht="15" hidden="false" customHeight="true" outlineLevel="0" collapsed="false">
      <c r="B109" s="102"/>
      <c r="C109" s="14"/>
      <c r="D109" s="103"/>
      <c r="E109" s="33"/>
      <c r="F109" s="104"/>
      <c r="G109" s="33"/>
      <c r="H109" s="104"/>
      <c r="I109" s="36"/>
      <c r="J109" s="32"/>
      <c r="K109" s="32"/>
      <c r="L109" s="32"/>
      <c r="M109" s="103"/>
      <c r="N109" s="105"/>
      <c r="O109" s="106"/>
      <c r="P109" s="103"/>
      <c r="Q109" s="33"/>
      <c r="R109" s="38"/>
      <c r="S109" s="108"/>
      <c r="T109" s="109"/>
      <c r="U109" s="103"/>
      <c r="V109" s="103"/>
      <c r="W109" s="103"/>
      <c r="X109" s="111"/>
      <c r="Y109" s="111"/>
      <c r="Z109" s="111"/>
      <c r="AA109" s="103"/>
      <c r="AB109" s="53"/>
      <c r="AC109" s="54"/>
      <c r="AD109" s="54"/>
      <c r="AE109" s="54"/>
      <c r="AF109" s="54"/>
      <c r="AG109" s="54"/>
      <c r="AH109" s="54"/>
    </row>
    <row r="110" customFormat="false" ht="15" hidden="false" customHeight="true" outlineLevel="0" collapsed="false">
      <c r="B110" s="102"/>
      <c r="C110" s="14"/>
      <c r="D110" s="103"/>
      <c r="E110" s="33"/>
      <c r="F110" s="104"/>
      <c r="G110" s="33"/>
      <c r="H110" s="104"/>
      <c r="I110" s="36" t="n">
        <f aca="false">I108/2</f>
        <v>0</v>
      </c>
      <c r="J110" s="32"/>
      <c r="K110" s="32"/>
      <c r="L110" s="32"/>
      <c r="M110" s="37"/>
      <c r="N110" s="105"/>
      <c r="O110" s="38" t="n">
        <f aca="false">O108/500</f>
        <v>0</v>
      </c>
      <c r="P110" s="103"/>
      <c r="Q110" s="33"/>
      <c r="R110" s="38"/>
      <c r="S110" s="108"/>
      <c r="T110" s="54" t="n">
        <f aca="false">(N108/15.4323584)*(S108/3.28083989501312)*0.1</f>
        <v>0</v>
      </c>
      <c r="U110" s="103"/>
      <c r="V110" s="103"/>
      <c r="W110" s="103"/>
      <c r="X110" s="111"/>
      <c r="Y110" s="111"/>
      <c r="Z110" s="111"/>
      <c r="AA110" s="103"/>
      <c r="AB110" s="53"/>
      <c r="AC110" s="54"/>
      <c r="AD110" s="54"/>
      <c r="AE110" s="54"/>
      <c r="AF110" s="54"/>
      <c r="AG110" s="54"/>
      <c r="AH110" s="54"/>
    </row>
    <row r="111" customFormat="false" ht="15" hidden="false" customHeight="true" outlineLevel="0" collapsed="false">
      <c r="B111" s="102" t="n">
        <v>36</v>
      </c>
      <c r="C111" s="14" t="s">
        <v>97</v>
      </c>
      <c r="D111" s="103"/>
      <c r="E111" s="33"/>
      <c r="F111" s="104" t="n">
        <f aca="false">E111/15432.3584</f>
        <v>0</v>
      </c>
      <c r="G111" s="33"/>
      <c r="H111" s="104" t="n">
        <f aca="false">G111*F111</f>
        <v>0</v>
      </c>
      <c r="I111" s="36" t="n">
        <f aca="false">IFERROR(15432.3584/G111,0)</f>
        <v>0</v>
      </c>
      <c r="J111" s="103"/>
      <c r="K111" s="32"/>
      <c r="L111" s="32"/>
      <c r="M111" s="103"/>
      <c r="N111" s="105"/>
      <c r="O111" s="106"/>
      <c r="P111" s="103"/>
      <c r="Q111" s="107"/>
      <c r="R111" s="38" t="n">
        <f aca="false">Q112/100</f>
        <v>0</v>
      </c>
      <c r="S111" s="108"/>
      <c r="T111" s="109" t="n">
        <f aca="false">(N111*S111)/1000</f>
        <v>0</v>
      </c>
      <c r="U111" s="103"/>
      <c r="V111" s="103"/>
      <c r="W111" s="103"/>
      <c r="X111" s="111"/>
      <c r="Y111" s="111"/>
      <c r="Z111" s="111"/>
      <c r="AA111" s="103"/>
      <c r="AB111" s="53"/>
      <c r="AC111" s="54" t="n">
        <f aca="false">R111+O113+H111+J112</f>
        <v>0</v>
      </c>
      <c r="AD111" s="54" t="n">
        <f aca="false">AC111*20</f>
        <v>0</v>
      </c>
      <c r="AE111" s="54" t="n">
        <f aca="false">AC111*50</f>
        <v>0</v>
      </c>
      <c r="AF111" s="54" t="n">
        <f aca="false">AC111*250</f>
        <v>0</v>
      </c>
      <c r="AG111" s="54" t="n">
        <f aca="false">AC111*1000</f>
        <v>0</v>
      </c>
      <c r="AH111" s="54" t="n">
        <f aca="false">AC111*5000</f>
        <v>0</v>
      </c>
    </row>
    <row r="112" customFormat="false" ht="15" hidden="false" customHeight="true" outlineLevel="0" collapsed="false">
      <c r="B112" s="102"/>
      <c r="C112" s="14"/>
      <c r="D112" s="103"/>
      <c r="E112" s="33"/>
      <c r="F112" s="104"/>
      <c r="G112" s="33"/>
      <c r="H112" s="104"/>
      <c r="I112" s="36"/>
      <c r="J112" s="32"/>
      <c r="K112" s="32"/>
      <c r="L112" s="32"/>
      <c r="M112" s="103"/>
      <c r="N112" s="105"/>
      <c r="O112" s="106"/>
      <c r="P112" s="103"/>
      <c r="Q112" s="33"/>
      <c r="R112" s="38"/>
      <c r="S112" s="108"/>
      <c r="T112" s="109"/>
      <c r="U112" s="103"/>
      <c r="V112" s="103"/>
      <c r="W112" s="103"/>
      <c r="X112" s="111"/>
      <c r="Y112" s="111"/>
      <c r="Z112" s="111"/>
      <c r="AA112" s="103"/>
      <c r="AB112" s="53"/>
      <c r="AC112" s="54"/>
      <c r="AD112" s="54"/>
      <c r="AE112" s="54"/>
      <c r="AF112" s="54"/>
      <c r="AG112" s="54"/>
      <c r="AH112" s="54"/>
    </row>
    <row r="113" customFormat="false" ht="15" hidden="false" customHeight="true" outlineLevel="0" collapsed="false">
      <c r="B113" s="102"/>
      <c r="C113" s="14"/>
      <c r="D113" s="103"/>
      <c r="E113" s="33"/>
      <c r="F113" s="104"/>
      <c r="G113" s="33"/>
      <c r="H113" s="104"/>
      <c r="I113" s="36" t="n">
        <f aca="false">I111/2</f>
        <v>0</v>
      </c>
      <c r="J113" s="32"/>
      <c r="K113" s="32"/>
      <c r="L113" s="32"/>
      <c r="M113" s="37"/>
      <c r="N113" s="105"/>
      <c r="O113" s="38" t="n">
        <f aca="false">O111/500</f>
        <v>0</v>
      </c>
      <c r="P113" s="103"/>
      <c r="Q113" s="33"/>
      <c r="R113" s="38"/>
      <c r="S113" s="108"/>
      <c r="T113" s="54" t="n">
        <f aca="false">(N111/15.4323584)*(S111/3.28083989501312)*0.1</f>
        <v>0</v>
      </c>
      <c r="U113" s="103"/>
      <c r="V113" s="103"/>
      <c r="W113" s="103"/>
      <c r="X113" s="111"/>
      <c r="Y113" s="111"/>
      <c r="Z113" s="111"/>
      <c r="AA113" s="103"/>
      <c r="AB113" s="53"/>
      <c r="AC113" s="54"/>
      <c r="AD113" s="54"/>
      <c r="AE113" s="54"/>
      <c r="AF113" s="54"/>
      <c r="AG113" s="54"/>
      <c r="AH113" s="54"/>
    </row>
    <row r="114" customFormat="false" ht="15" hidden="false" customHeight="true" outlineLevel="0" collapsed="false">
      <c r="B114" s="102" t="n">
        <v>37</v>
      </c>
      <c r="C114" s="14" t="s">
        <v>97</v>
      </c>
      <c r="D114" s="103"/>
      <c r="E114" s="33"/>
      <c r="F114" s="104" t="n">
        <f aca="false">E114/15432.3584</f>
        <v>0</v>
      </c>
      <c r="G114" s="33"/>
      <c r="H114" s="104" t="n">
        <f aca="false">G114*F114</f>
        <v>0</v>
      </c>
      <c r="I114" s="36" t="n">
        <f aca="false">IFERROR(15432.3584/G114,0)</f>
        <v>0</v>
      </c>
      <c r="J114" s="103"/>
      <c r="K114" s="32"/>
      <c r="L114" s="32"/>
      <c r="M114" s="103"/>
      <c r="N114" s="105"/>
      <c r="O114" s="106"/>
      <c r="P114" s="103"/>
      <c r="Q114" s="107"/>
      <c r="R114" s="38" t="n">
        <f aca="false">Q115/100</f>
        <v>0</v>
      </c>
      <c r="S114" s="108"/>
      <c r="T114" s="109" t="n">
        <f aca="false">(N114*S114)/1000</f>
        <v>0</v>
      </c>
      <c r="U114" s="103"/>
      <c r="V114" s="103"/>
      <c r="W114" s="103"/>
      <c r="X114" s="111"/>
      <c r="Y114" s="111"/>
      <c r="Z114" s="111"/>
      <c r="AA114" s="103"/>
      <c r="AB114" s="53"/>
      <c r="AC114" s="54" t="n">
        <f aca="false">R114+O116+H114+J115</f>
        <v>0</v>
      </c>
      <c r="AD114" s="54" t="n">
        <f aca="false">AC114*20</f>
        <v>0</v>
      </c>
      <c r="AE114" s="54" t="n">
        <f aca="false">AC114*50</f>
        <v>0</v>
      </c>
      <c r="AF114" s="54" t="n">
        <f aca="false">AC114*250</f>
        <v>0</v>
      </c>
      <c r="AG114" s="54" t="n">
        <f aca="false">AC114*1000</f>
        <v>0</v>
      </c>
      <c r="AH114" s="54" t="n">
        <f aca="false">AC114*5000</f>
        <v>0</v>
      </c>
    </row>
    <row r="115" customFormat="false" ht="15" hidden="false" customHeight="true" outlineLevel="0" collapsed="false">
      <c r="B115" s="102"/>
      <c r="C115" s="14"/>
      <c r="D115" s="103"/>
      <c r="E115" s="33"/>
      <c r="F115" s="104"/>
      <c r="G115" s="33"/>
      <c r="H115" s="104"/>
      <c r="I115" s="36"/>
      <c r="J115" s="32"/>
      <c r="K115" s="32"/>
      <c r="L115" s="32"/>
      <c r="M115" s="103"/>
      <c r="N115" s="105"/>
      <c r="O115" s="106"/>
      <c r="P115" s="103"/>
      <c r="Q115" s="33"/>
      <c r="R115" s="38"/>
      <c r="S115" s="108"/>
      <c r="T115" s="109"/>
      <c r="U115" s="103"/>
      <c r="V115" s="103"/>
      <c r="W115" s="103"/>
      <c r="X115" s="111"/>
      <c r="Y115" s="111"/>
      <c r="Z115" s="111"/>
      <c r="AA115" s="103"/>
      <c r="AB115" s="53"/>
      <c r="AC115" s="54"/>
      <c r="AD115" s="54"/>
      <c r="AE115" s="54"/>
      <c r="AF115" s="54"/>
      <c r="AG115" s="54"/>
      <c r="AH115" s="54"/>
    </row>
    <row r="116" customFormat="false" ht="15" hidden="false" customHeight="true" outlineLevel="0" collapsed="false">
      <c r="B116" s="102"/>
      <c r="C116" s="14"/>
      <c r="D116" s="103"/>
      <c r="E116" s="33"/>
      <c r="F116" s="104"/>
      <c r="G116" s="33"/>
      <c r="H116" s="104"/>
      <c r="I116" s="36" t="n">
        <f aca="false">I114/2</f>
        <v>0</v>
      </c>
      <c r="J116" s="32"/>
      <c r="K116" s="32"/>
      <c r="L116" s="32"/>
      <c r="M116" s="37"/>
      <c r="N116" s="105"/>
      <c r="O116" s="38" t="n">
        <f aca="false">O114/500</f>
        <v>0</v>
      </c>
      <c r="P116" s="103"/>
      <c r="Q116" s="33"/>
      <c r="R116" s="38"/>
      <c r="S116" s="108"/>
      <c r="T116" s="54" t="n">
        <f aca="false">(N114/15.4323584)*(S114/3.28083989501312)*0.1</f>
        <v>0</v>
      </c>
      <c r="U116" s="103"/>
      <c r="V116" s="103"/>
      <c r="W116" s="103"/>
      <c r="X116" s="111"/>
      <c r="Y116" s="111"/>
      <c r="Z116" s="111"/>
      <c r="AA116" s="103"/>
      <c r="AB116" s="53"/>
      <c r="AC116" s="54"/>
      <c r="AD116" s="54"/>
      <c r="AE116" s="54"/>
      <c r="AF116" s="54"/>
      <c r="AG116" s="54"/>
      <c r="AH116" s="54"/>
    </row>
    <row r="117" customFormat="false" ht="15" hidden="false" customHeight="true" outlineLevel="0" collapsed="false">
      <c r="B117" s="102" t="n">
        <v>38</v>
      </c>
      <c r="C117" s="14" t="s">
        <v>97</v>
      </c>
      <c r="D117" s="103"/>
      <c r="E117" s="33"/>
      <c r="F117" s="104" t="n">
        <f aca="false">E117/15432.3584</f>
        <v>0</v>
      </c>
      <c r="G117" s="33"/>
      <c r="H117" s="104" t="n">
        <f aca="false">G117*F117</f>
        <v>0</v>
      </c>
      <c r="I117" s="36" t="n">
        <f aca="false">IFERROR(15432.3584/G117,0)</f>
        <v>0</v>
      </c>
      <c r="J117" s="103"/>
      <c r="K117" s="32"/>
      <c r="L117" s="32"/>
      <c r="M117" s="103"/>
      <c r="N117" s="105"/>
      <c r="O117" s="106"/>
      <c r="P117" s="103"/>
      <c r="Q117" s="107"/>
      <c r="R117" s="38" t="n">
        <f aca="false">Q118/100</f>
        <v>0</v>
      </c>
      <c r="S117" s="108"/>
      <c r="T117" s="109" t="n">
        <f aca="false">(N117*S117)/1000</f>
        <v>0</v>
      </c>
      <c r="U117" s="103"/>
      <c r="V117" s="103"/>
      <c r="W117" s="103"/>
      <c r="X117" s="111"/>
      <c r="Y117" s="111"/>
      <c r="Z117" s="111"/>
      <c r="AA117" s="103"/>
      <c r="AB117" s="53"/>
      <c r="AC117" s="54" t="n">
        <f aca="false">R117+O119+H117+J118</f>
        <v>0</v>
      </c>
      <c r="AD117" s="54" t="n">
        <f aca="false">AC117*20</f>
        <v>0</v>
      </c>
      <c r="AE117" s="54" t="n">
        <f aca="false">AC117*50</f>
        <v>0</v>
      </c>
      <c r="AF117" s="54" t="n">
        <f aca="false">AC117*250</f>
        <v>0</v>
      </c>
      <c r="AG117" s="54" t="n">
        <f aca="false">AC117*1000</f>
        <v>0</v>
      </c>
      <c r="AH117" s="54" t="n">
        <f aca="false">AC117*5000</f>
        <v>0</v>
      </c>
    </row>
    <row r="118" customFormat="false" ht="15" hidden="false" customHeight="true" outlineLevel="0" collapsed="false">
      <c r="B118" s="102"/>
      <c r="C118" s="14"/>
      <c r="D118" s="103"/>
      <c r="E118" s="33"/>
      <c r="F118" s="104"/>
      <c r="G118" s="33"/>
      <c r="H118" s="104"/>
      <c r="I118" s="36"/>
      <c r="J118" s="32"/>
      <c r="K118" s="32"/>
      <c r="L118" s="32"/>
      <c r="M118" s="103"/>
      <c r="N118" s="105"/>
      <c r="O118" s="106"/>
      <c r="P118" s="103"/>
      <c r="Q118" s="33"/>
      <c r="R118" s="38"/>
      <c r="S118" s="108"/>
      <c r="T118" s="109"/>
      <c r="U118" s="103"/>
      <c r="V118" s="103"/>
      <c r="W118" s="103"/>
      <c r="X118" s="111"/>
      <c r="Y118" s="111"/>
      <c r="Z118" s="111"/>
      <c r="AA118" s="103"/>
      <c r="AB118" s="53"/>
      <c r="AC118" s="54"/>
      <c r="AD118" s="54"/>
      <c r="AE118" s="54"/>
      <c r="AF118" s="54"/>
      <c r="AG118" s="54"/>
      <c r="AH118" s="54"/>
    </row>
    <row r="119" customFormat="false" ht="15" hidden="false" customHeight="true" outlineLevel="0" collapsed="false">
      <c r="B119" s="102"/>
      <c r="C119" s="14"/>
      <c r="D119" s="103"/>
      <c r="E119" s="33"/>
      <c r="F119" s="104"/>
      <c r="G119" s="33"/>
      <c r="H119" s="104"/>
      <c r="I119" s="36" t="n">
        <f aca="false">I117/2</f>
        <v>0</v>
      </c>
      <c r="J119" s="32"/>
      <c r="K119" s="32"/>
      <c r="L119" s="32"/>
      <c r="M119" s="37"/>
      <c r="N119" s="105"/>
      <c r="O119" s="38" t="n">
        <f aca="false">O117/500</f>
        <v>0</v>
      </c>
      <c r="P119" s="103"/>
      <c r="Q119" s="33"/>
      <c r="R119" s="38"/>
      <c r="S119" s="108"/>
      <c r="T119" s="54" t="n">
        <f aca="false">(N117/15.4323584)*(S117/3.28083989501312)*0.1</f>
        <v>0</v>
      </c>
      <c r="U119" s="103"/>
      <c r="V119" s="103"/>
      <c r="W119" s="103"/>
      <c r="X119" s="111"/>
      <c r="Y119" s="111"/>
      <c r="Z119" s="111"/>
      <c r="AA119" s="103"/>
      <c r="AB119" s="53"/>
      <c r="AC119" s="54"/>
      <c r="AD119" s="54"/>
      <c r="AE119" s="54"/>
      <c r="AF119" s="54"/>
      <c r="AG119" s="54"/>
      <c r="AH119" s="54"/>
    </row>
    <row r="120" customFormat="false" ht="15" hidden="false" customHeight="true" outlineLevel="0" collapsed="false">
      <c r="B120" s="102" t="n">
        <v>39</v>
      </c>
      <c r="C120" s="14" t="s">
        <v>97</v>
      </c>
      <c r="D120" s="103"/>
      <c r="E120" s="33"/>
      <c r="F120" s="104" t="n">
        <f aca="false">E120/15432.3584</f>
        <v>0</v>
      </c>
      <c r="G120" s="33"/>
      <c r="H120" s="104" t="n">
        <f aca="false">G120*F120</f>
        <v>0</v>
      </c>
      <c r="I120" s="36" t="n">
        <f aca="false">IFERROR(15432.3584/G120,0)</f>
        <v>0</v>
      </c>
      <c r="J120" s="103"/>
      <c r="K120" s="32"/>
      <c r="L120" s="32"/>
      <c r="M120" s="103"/>
      <c r="N120" s="105"/>
      <c r="O120" s="106"/>
      <c r="P120" s="103"/>
      <c r="Q120" s="107"/>
      <c r="R120" s="38" t="n">
        <f aca="false">Q121/100</f>
        <v>0</v>
      </c>
      <c r="S120" s="108"/>
      <c r="T120" s="109" t="n">
        <f aca="false">(N120*S120)/1000</f>
        <v>0</v>
      </c>
      <c r="U120" s="103"/>
      <c r="V120" s="103"/>
      <c r="W120" s="103"/>
      <c r="X120" s="111"/>
      <c r="Y120" s="111"/>
      <c r="Z120" s="111"/>
      <c r="AA120" s="103"/>
      <c r="AB120" s="53"/>
      <c r="AC120" s="54" t="n">
        <f aca="false">R120+O122+H120+J121</f>
        <v>0</v>
      </c>
      <c r="AD120" s="54" t="n">
        <f aca="false">AC120*20</f>
        <v>0</v>
      </c>
      <c r="AE120" s="54" t="n">
        <f aca="false">AC120*50</f>
        <v>0</v>
      </c>
      <c r="AF120" s="54" t="n">
        <f aca="false">AC120*250</f>
        <v>0</v>
      </c>
      <c r="AG120" s="54" t="n">
        <f aca="false">AC120*1000</f>
        <v>0</v>
      </c>
      <c r="AH120" s="54" t="n">
        <f aca="false">AC120*5000</f>
        <v>0</v>
      </c>
    </row>
    <row r="121" customFormat="false" ht="15" hidden="false" customHeight="true" outlineLevel="0" collapsed="false">
      <c r="B121" s="102"/>
      <c r="C121" s="14"/>
      <c r="D121" s="103"/>
      <c r="E121" s="33"/>
      <c r="F121" s="104"/>
      <c r="G121" s="33"/>
      <c r="H121" s="104"/>
      <c r="I121" s="36"/>
      <c r="J121" s="32"/>
      <c r="K121" s="32"/>
      <c r="L121" s="32"/>
      <c r="M121" s="103"/>
      <c r="N121" s="105"/>
      <c r="O121" s="106"/>
      <c r="P121" s="103"/>
      <c r="Q121" s="33"/>
      <c r="R121" s="38"/>
      <c r="S121" s="108"/>
      <c r="T121" s="109"/>
      <c r="U121" s="103"/>
      <c r="V121" s="103"/>
      <c r="W121" s="103"/>
      <c r="X121" s="111"/>
      <c r="Y121" s="111"/>
      <c r="Z121" s="111"/>
      <c r="AA121" s="103"/>
      <c r="AB121" s="53"/>
      <c r="AC121" s="54"/>
      <c r="AD121" s="54"/>
      <c r="AE121" s="54"/>
      <c r="AF121" s="54"/>
      <c r="AG121" s="54"/>
      <c r="AH121" s="54"/>
    </row>
    <row r="122" customFormat="false" ht="15" hidden="false" customHeight="true" outlineLevel="0" collapsed="false">
      <c r="B122" s="102"/>
      <c r="C122" s="14"/>
      <c r="D122" s="103"/>
      <c r="E122" s="33"/>
      <c r="F122" s="104"/>
      <c r="G122" s="33"/>
      <c r="H122" s="104"/>
      <c r="I122" s="36" t="n">
        <f aca="false">I120/2</f>
        <v>0</v>
      </c>
      <c r="J122" s="32"/>
      <c r="K122" s="32"/>
      <c r="L122" s="32"/>
      <c r="M122" s="37"/>
      <c r="N122" s="105"/>
      <c r="O122" s="38" t="n">
        <f aca="false">O120/500</f>
        <v>0</v>
      </c>
      <c r="P122" s="103"/>
      <c r="Q122" s="33"/>
      <c r="R122" s="38"/>
      <c r="S122" s="108"/>
      <c r="T122" s="54" t="n">
        <f aca="false">(N120/15.4323584)*(S120/3.28083989501312)*0.1</f>
        <v>0</v>
      </c>
      <c r="U122" s="103"/>
      <c r="V122" s="103"/>
      <c r="W122" s="103"/>
      <c r="X122" s="111"/>
      <c r="Y122" s="111"/>
      <c r="Z122" s="111"/>
      <c r="AA122" s="103"/>
      <c r="AB122" s="53"/>
      <c r="AC122" s="54"/>
      <c r="AD122" s="54"/>
      <c r="AE122" s="54"/>
      <c r="AF122" s="54"/>
      <c r="AG122" s="54"/>
      <c r="AH122" s="54"/>
    </row>
    <row r="123" customFormat="false" ht="15" hidden="false" customHeight="true" outlineLevel="0" collapsed="false">
      <c r="B123" s="102" t="n">
        <v>40</v>
      </c>
      <c r="C123" s="14" t="s">
        <v>97</v>
      </c>
      <c r="D123" s="103"/>
      <c r="E123" s="33"/>
      <c r="F123" s="104" t="n">
        <f aca="false">E123/15432.3584</f>
        <v>0</v>
      </c>
      <c r="G123" s="33"/>
      <c r="H123" s="104" t="n">
        <f aca="false">G123*F123</f>
        <v>0</v>
      </c>
      <c r="I123" s="36" t="n">
        <f aca="false">IFERROR(15432.3584/G123,0)</f>
        <v>0</v>
      </c>
      <c r="J123" s="103"/>
      <c r="K123" s="32"/>
      <c r="L123" s="32"/>
      <c r="M123" s="103"/>
      <c r="N123" s="105"/>
      <c r="O123" s="106"/>
      <c r="P123" s="103"/>
      <c r="Q123" s="107"/>
      <c r="R123" s="38" t="n">
        <f aca="false">Q124/100</f>
        <v>0</v>
      </c>
      <c r="S123" s="108"/>
      <c r="T123" s="109" t="n">
        <f aca="false">(N123*S123)/1000</f>
        <v>0</v>
      </c>
      <c r="U123" s="103"/>
      <c r="V123" s="103"/>
      <c r="W123" s="103"/>
      <c r="X123" s="111"/>
      <c r="Y123" s="111"/>
      <c r="Z123" s="111"/>
      <c r="AA123" s="103"/>
      <c r="AB123" s="53"/>
      <c r="AC123" s="54" t="n">
        <f aca="false">R123+O125+H123+J124</f>
        <v>0</v>
      </c>
      <c r="AD123" s="54" t="n">
        <f aca="false">AC123*20</f>
        <v>0</v>
      </c>
      <c r="AE123" s="54" t="n">
        <f aca="false">AC123*50</f>
        <v>0</v>
      </c>
      <c r="AF123" s="54" t="n">
        <f aca="false">AC123*250</f>
        <v>0</v>
      </c>
      <c r="AG123" s="54" t="n">
        <f aca="false">AC123*1000</f>
        <v>0</v>
      </c>
      <c r="AH123" s="54" t="n">
        <f aca="false">AC123*5000</f>
        <v>0</v>
      </c>
    </row>
    <row r="124" customFormat="false" ht="15" hidden="false" customHeight="true" outlineLevel="0" collapsed="false">
      <c r="B124" s="102"/>
      <c r="C124" s="14"/>
      <c r="D124" s="103"/>
      <c r="E124" s="33"/>
      <c r="F124" s="104"/>
      <c r="G124" s="33"/>
      <c r="H124" s="104"/>
      <c r="I124" s="36"/>
      <c r="J124" s="32"/>
      <c r="K124" s="32"/>
      <c r="L124" s="32"/>
      <c r="M124" s="103"/>
      <c r="N124" s="105"/>
      <c r="O124" s="106"/>
      <c r="P124" s="103"/>
      <c r="Q124" s="33"/>
      <c r="R124" s="38"/>
      <c r="S124" s="108"/>
      <c r="T124" s="109"/>
      <c r="U124" s="103"/>
      <c r="V124" s="103"/>
      <c r="W124" s="103"/>
      <c r="X124" s="111"/>
      <c r="Y124" s="111"/>
      <c r="Z124" s="111"/>
      <c r="AA124" s="103"/>
      <c r="AB124" s="53"/>
      <c r="AC124" s="54"/>
      <c r="AD124" s="54"/>
      <c r="AE124" s="54"/>
      <c r="AF124" s="54"/>
      <c r="AG124" s="54"/>
      <c r="AH124" s="54"/>
    </row>
    <row r="125" customFormat="false" ht="15" hidden="false" customHeight="true" outlineLevel="0" collapsed="false">
      <c r="B125" s="102"/>
      <c r="C125" s="14"/>
      <c r="D125" s="103"/>
      <c r="E125" s="33"/>
      <c r="F125" s="104"/>
      <c r="G125" s="33"/>
      <c r="H125" s="104"/>
      <c r="I125" s="36" t="n">
        <f aca="false">I123/2</f>
        <v>0</v>
      </c>
      <c r="J125" s="32"/>
      <c r="K125" s="32"/>
      <c r="L125" s="32"/>
      <c r="M125" s="37"/>
      <c r="N125" s="105"/>
      <c r="O125" s="38" t="n">
        <f aca="false">O123/500</f>
        <v>0</v>
      </c>
      <c r="P125" s="103"/>
      <c r="Q125" s="33"/>
      <c r="R125" s="38"/>
      <c r="S125" s="108"/>
      <c r="T125" s="54" t="n">
        <f aca="false">(N123/15.4323584)*(S123/3.28083989501312)*0.1</f>
        <v>0</v>
      </c>
      <c r="U125" s="103"/>
      <c r="V125" s="103"/>
      <c r="W125" s="103"/>
      <c r="X125" s="111"/>
      <c r="Y125" s="111"/>
      <c r="Z125" s="111"/>
      <c r="AA125" s="103"/>
      <c r="AB125" s="53"/>
      <c r="AC125" s="54"/>
      <c r="AD125" s="54"/>
      <c r="AE125" s="54"/>
      <c r="AF125" s="54"/>
      <c r="AG125" s="54"/>
      <c r="AH125" s="54"/>
    </row>
    <row r="126" customFormat="false" ht="15" hidden="false" customHeight="true" outlineLevel="0" collapsed="false">
      <c r="B126" s="102" t="n">
        <v>41</v>
      </c>
      <c r="C126" s="14" t="s">
        <v>97</v>
      </c>
      <c r="D126" s="103"/>
      <c r="E126" s="33"/>
      <c r="F126" s="104" t="n">
        <f aca="false">E126/15432.3584</f>
        <v>0</v>
      </c>
      <c r="G126" s="33"/>
      <c r="H126" s="104" t="n">
        <f aca="false">G126*F126</f>
        <v>0</v>
      </c>
      <c r="I126" s="36" t="n">
        <f aca="false">IFERROR(15432.3584/G126,0)</f>
        <v>0</v>
      </c>
      <c r="J126" s="103"/>
      <c r="K126" s="32"/>
      <c r="L126" s="32"/>
      <c r="M126" s="103"/>
      <c r="N126" s="105"/>
      <c r="O126" s="106"/>
      <c r="P126" s="103"/>
      <c r="Q126" s="107"/>
      <c r="R126" s="38" t="n">
        <f aca="false">Q127/100</f>
        <v>0</v>
      </c>
      <c r="S126" s="108"/>
      <c r="T126" s="109" t="n">
        <f aca="false">(N126*S126)/1000</f>
        <v>0</v>
      </c>
      <c r="U126" s="103"/>
      <c r="V126" s="103"/>
      <c r="W126" s="103"/>
      <c r="X126" s="111"/>
      <c r="Y126" s="111"/>
      <c r="Z126" s="111"/>
      <c r="AA126" s="103"/>
      <c r="AB126" s="53"/>
      <c r="AC126" s="54" t="n">
        <f aca="false">R126+O128+H126+J127</f>
        <v>0</v>
      </c>
      <c r="AD126" s="54" t="n">
        <f aca="false">AC126*20</f>
        <v>0</v>
      </c>
      <c r="AE126" s="54" t="n">
        <f aca="false">AC126*50</f>
        <v>0</v>
      </c>
      <c r="AF126" s="54" t="n">
        <f aca="false">AC126*250</f>
        <v>0</v>
      </c>
      <c r="AG126" s="54" t="n">
        <f aca="false">AC126*1000</f>
        <v>0</v>
      </c>
      <c r="AH126" s="54" t="n">
        <f aca="false">AC126*5000</f>
        <v>0</v>
      </c>
    </row>
    <row r="127" customFormat="false" ht="15" hidden="false" customHeight="true" outlineLevel="0" collapsed="false">
      <c r="B127" s="102"/>
      <c r="C127" s="14"/>
      <c r="D127" s="103"/>
      <c r="E127" s="33"/>
      <c r="F127" s="104"/>
      <c r="G127" s="33"/>
      <c r="H127" s="104"/>
      <c r="I127" s="36"/>
      <c r="J127" s="32"/>
      <c r="K127" s="32"/>
      <c r="L127" s="32"/>
      <c r="M127" s="103"/>
      <c r="N127" s="105"/>
      <c r="O127" s="106"/>
      <c r="P127" s="103"/>
      <c r="Q127" s="33"/>
      <c r="R127" s="38"/>
      <c r="S127" s="108"/>
      <c r="T127" s="109"/>
      <c r="U127" s="103"/>
      <c r="V127" s="103"/>
      <c r="W127" s="103"/>
      <c r="X127" s="111"/>
      <c r="Y127" s="111"/>
      <c r="Z127" s="111"/>
      <c r="AA127" s="103"/>
      <c r="AB127" s="53"/>
      <c r="AC127" s="54"/>
      <c r="AD127" s="54"/>
      <c r="AE127" s="54"/>
      <c r="AF127" s="54"/>
      <c r="AG127" s="54"/>
      <c r="AH127" s="54"/>
    </row>
    <row r="128" customFormat="false" ht="15" hidden="false" customHeight="true" outlineLevel="0" collapsed="false">
      <c r="B128" s="102"/>
      <c r="C128" s="14"/>
      <c r="D128" s="103"/>
      <c r="E128" s="33"/>
      <c r="F128" s="104"/>
      <c r="G128" s="33"/>
      <c r="H128" s="104"/>
      <c r="I128" s="36" t="n">
        <f aca="false">I126/2</f>
        <v>0</v>
      </c>
      <c r="J128" s="32"/>
      <c r="K128" s="32"/>
      <c r="L128" s="32"/>
      <c r="M128" s="37"/>
      <c r="N128" s="105"/>
      <c r="O128" s="38" t="n">
        <f aca="false">O126/500</f>
        <v>0</v>
      </c>
      <c r="P128" s="103"/>
      <c r="Q128" s="33"/>
      <c r="R128" s="38"/>
      <c r="S128" s="108"/>
      <c r="T128" s="54" t="n">
        <f aca="false">(N126/15.4323584)*(S126/3.28083989501312)*0.1</f>
        <v>0</v>
      </c>
      <c r="U128" s="103"/>
      <c r="V128" s="103"/>
      <c r="W128" s="103"/>
      <c r="X128" s="111"/>
      <c r="Y128" s="111"/>
      <c r="Z128" s="111"/>
      <c r="AA128" s="103"/>
      <c r="AB128" s="53"/>
      <c r="AC128" s="54"/>
      <c r="AD128" s="54"/>
      <c r="AE128" s="54"/>
      <c r="AF128" s="54"/>
      <c r="AG128" s="54"/>
      <c r="AH128" s="54"/>
    </row>
    <row r="129" customFormat="false" ht="15" hidden="false" customHeight="true" outlineLevel="0" collapsed="false">
      <c r="B129" s="102" t="n">
        <v>42</v>
      </c>
      <c r="C129" s="14" t="s">
        <v>97</v>
      </c>
      <c r="D129" s="103"/>
      <c r="E129" s="33"/>
      <c r="F129" s="104" t="n">
        <f aca="false">E129/15432.3584</f>
        <v>0</v>
      </c>
      <c r="G129" s="33"/>
      <c r="H129" s="104" t="n">
        <f aca="false">G129*F129</f>
        <v>0</v>
      </c>
      <c r="I129" s="36" t="n">
        <f aca="false">IFERROR(15432.3584/G129,0)</f>
        <v>0</v>
      </c>
      <c r="J129" s="103"/>
      <c r="K129" s="32"/>
      <c r="L129" s="32"/>
      <c r="M129" s="103"/>
      <c r="N129" s="105"/>
      <c r="O129" s="106"/>
      <c r="P129" s="103"/>
      <c r="Q129" s="107"/>
      <c r="R129" s="38" t="n">
        <f aca="false">Q130/100</f>
        <v>0</v>
      </c>
      <c r="S129" s="108"/>
      <c r="T129" s="109" t="n">
        <f aca="false">(N129*S129)/1000</f>
        <v>0</v>
      </c>
      <c r="U129" s="103"/>
      <c r="V129" s="103"/>
      <c r="W129" s="103"/>
      <c r="X129" s="111"/>
      <c r="Y129" s="111"/>
      <c r="Z129" s="111"/>
      <c r="AA129" s="103"/>
      <c r="AB129" s="53"/>
      <c r="AC129" s="54" t="n">
        <f aca="false">R129+O131+H129+J130</f>
        <v>0</v>
      </c>
      <c r="AD129" s="54" t="n">
        <f aca="false">AC129*20</f>
        <v>0</v>
      </c>
      <c r="AE129" s="54" t="n">
        <f aca="false">AC129*50</f>
        <v>0</v>
      </c>
      <c r="AF129" s="54" t="n">
        <f aca="false">AC129*250</f>
        <v>0</v>
      </c>
      <c r="AG129" s="54" t="n">
        <f aca="false">AC129*1000</f>
        <v>0</v>
      </c>
      <c r="AH129" s="54" t="n">
        <f aca="false">AC129*5000</f>
        <v>0</v>
      </c>
    </row>
    <row r="130" customFormat="false" ht="15" hidden="false" customHeight="true" outlineLevel="0" collapsed="false">
      <c r="B130" s="102"/>
      <c r="C130" s="14"/>
      <c r="D130" s="103"/>
      <c r="E130" s="33"/>
      <c r="F130" s="104"/>
      <c r="G130" s="33"/>
      <c r="H130" s="104"/>
      <c r="I130" s="36"/>
      <c r="J130" s="32"/>
      <c r="K130" s="32"/>
      <c r="L130" s="32"/>
      <c r="M130" s="103"/>
      <c r="N130" s="105"/>
      <c r="O130" s="106"/>
      <c r="P130" s="103"/>
      <c r="Q130" s="33"/>
      <c r="R130" s="38"/>
      <c r="S130" s="108"/>
      <c r="T130" s="109"/>
      <c r="U130" s="103"/>
      <c r="V130" s="103"/>
      <c r="W130" s="103"/>
      <c r="X130" s="111"/>
      <c r="Y130" s="111"/>
      <c r="Z130" s="111"/>
      <c r="AA130" s="103"/>
      <c r="AB130" s="53"/>
      <c r="AC130" s="54"/>
      <c r="AD130" s="54"/>
      <c r="AE130" s="54"/>
      <c r="AF130" s="54"/>
      <c r="AG130" s="54"/>
      <c r="AH130" s="54"/>
    </row>
    <row r="131" customFormat="false" ht="15" hidden="false" customHeight="true" outlineLevel="0" collapsed="false">
      <c r="B131" s="102"/>
      <c r="C131" s="14"/>
      <c r="D131" s="103"/>
      <c r="E131" s="33"/>
      <c r="F131" s="104"/>
      <c r="G131" s="33"/>
      <c r="H131" s="104"/>
      <c r="I131" s="36" t="n">
        <f aca="false">I129/2</f>
        <v>0</v>
      </c>
      <c r="J131" s="32"/>
      <c r="K131" s="32"/>
      <c r="L131" s="32"/>
      <c r="M131" s="37"/>
      <c r="N131" s="105"/>
      <c r="O131" s="38" t="n">
        <f aca="false">O129/500</f>
        <v>0</v>
      </c>
      <c r="P131" s="103"/>
      <c r="Q131" s="33"/>
      <c r="R131" s="38"/>
      <c r="S131" s="108"/>
      <c r="T131" s="54" t="n">
        <f aca="false">(N129/15.4323584)*(S129/3.28083989501312)*0.1</f>
        <v>0</v>
      </c>
      <c r="U131" s="103"/>
      <c r="V131" s="103"/>
      <c r="W131" s="103"/>
      <c r="X131" s="111"/>
      <c r="Y131" s="111"/>
      <c r="Z131" s="111"/>
      <c r="AA131" s="103"/>
      <c r="AB131" s="53"/>
      <c r="AC131" s="54"/>
      <c r="AD131" s="54"/>
      <c r="AE131" s="54"/>
      <c r="AF131" s="54"/>
      <c r="AG131" s="54"/>
      <c r="AH131" s="54"/>
    </row>
    <row r="132" customFormat="false" ht="15" hidden="false" customHeight="true" outlineLevel="0" collapsed="false">
      <c r="B132" s="102" t="n">
        <v>43</v>
      </c>
      <c r="C132" s="14" t="s">
        <v>97</v>
      </c>
      <c r="D132" s="103"/>
      <c r="E132" s="33"/>
      <c r="F132" s="104" t="n">
        <f aca="false">E132/15432.3584</f>
        <v>0</v>
      </c>
      <c r="G132" s="33"/>
      <c r="H132" s="104" t="n">
        <f aca="false">G132*F132</f>
        <v>0</v>
      </c>
      <c r="I132" s="36" t="n">
        <f aca="false">IFERROR(15432.3584/G132,0)</f>
        <v>0</v>
      </c>
      <c r="J132" s="103"/>
      <c r="K132" s="32"/>
      <c r="L132" s="32"/>
      <c r="M132" s="103"/>
      <c r="N132" s="105"/>
      <c r="O132" s="106"/>
      <c r="P132" s="103"/>
      <c r="Q132" s="107"/>
      <c r="R132" s="38" t="n">
        <f aca="false">Q133/100</f>
        <v>0</v>
      </c>
      <c r="S132" s="108"/>
      <c r="T132" s="109" t="n">
        <f aca="false">(N132*S132)/1000</f>
        <v>0</v>
      </c>
      <c r="U132" s="103"/>
      <c r="V132" s="103"/>
      <c r="W132" s="103"/>
      <c r="X132" s="111"/>
      <c r="Y132" s="111"/>
      <c r="Z132" s="111"/>
      <c r="AA132" s="103"/>
      <c r="AB132" s="53"/>
      <c r="AC132" s="54" t="n">
        <f aca="false">R132+O134+H132+J133</f>
        <v>0</v>
      </c>
      <c r="AD132" s="54" t="n">
        <f aca="false">AC132*20</f>
        <v>0</v>
      </c>
      <c r="AE132" s="54" t="n">
        <f aca="false">AC132*50</f>
        <v>0</v>
      </c>
      <c r="AF132" s="54" t="n">
        <f aca="false">AC132*250</f>
        <v>0</v>
      </c>
      <c r="AG132" s="54" t="n">
        <f aca="false">AC132*1000</f>
        <v>0</v>
      </c>
      <c r="AH132" s="54" t="n">
        <f aca="false">AC132*5000</f>
        <v>0</v>
      </c>
    </row>
    <row r="133" customFormat="false" ht="15" hidden="false" customHeight="true" outlineLevel="0" collapsed="false">
      <c r="B133" s="102"/>
      <c r="C133" s="14"/>
      <c r="D133" s="103"/>
      <c r="E133" s="33"/>
      <c r="F133" s="104"/>
      <c r="G133" s="33"/>
      <c r="H133" s="104"/>
      <c r="I133" s="36"/>
      <c r="J133" s="32"/>
      <c r="K133" s="32"/>
      <c r="L133" s="32"/>
      <c r="M133" s="103"/>
      <c r="N133" s="105"/>
      <c r="O133" s="106"/>
      <c r="P133" s="103"/>
      <c r="Q133" s="33"/>
      <c r="R133" s="38"/>
      <c r="S133" s="108"/>
      <c r="T133" s="109"/>
      <c r="U133" s="103"/>
      <c r="V133" s="103"/>
      <c r="W133" s="103"/>
      <c r="X133" s="111"/>
      <c r="Y133" s="111"/>
      <c r="Z133" s="111"/>
      <c r="AA133" s="103"/>
      <c r="AB133" s="53"/>
      <c r="AC133" s="54"/>
      <c r="AD133" s="54"/>
      <c r="AE133" s="54"/>
      <c r="AF133" s="54"/>
      <c r="AG133" s="54"/>
      <c r="AH133" s="54"/>
    </row>
    <row r="134" customFormat="false" ht="15" hidden="false" customHeight="true" outlineLevel="0" collapsed="false">
      <c r="B134" s="102"/>
      <c r="C134" s="14"/>
      <c r="D134" s="103"/>
      <c r="E134" s="33"/>
      <c r="F134" s="104"/>
      <c r="G134" s="33"/>
      <c r="H134" s="104"/>
      <c r="I134" s="36" t="n">
        <f aca="false">I132/2</f>
        <v>0</v>
      </c>
      <c r="J134" s="32"/>
      <c r="K134" s="32"/>
      <c r="L134" s="32"/>
      <c r="M134" s="37"/>
      <c r="N134" s="105"/>
      <c r="O134" s="38" t="n">
        <f aca="false">O132/500</f>
        <v>0</v>
      </c>
      <c r="P134" s="103"/>
      <c r="Q134" s="33"/>
      <c r="R134" s="38"/>
      <c r="S134" s="108"/>
      <c r="T134" s="54" t="n">
        <f aca="false">(N132/15.4323584)*(S132/3.28083989501312)*0.1</f>
        <v>0</v>
      </c>
      <c r="U134" s="103"/>
      <c r="V134" s="103"/>
      <c r="W134" s="103"/>
      <c r="X134" s="111"/>
      <c r="Y134" s="111"/>
      <c r="Z134" s="111"/>
      <c r="AA134" s="103"/>
      <c r="AB134" s="53"/>
      <c r="AC134" s="54"/>
      <c r="AD134" s="54"/>
      <c r="AE134" s="54"/>
      <c r="AF134" s="54"/>
      <c r="AG134" s="54"/>
      <c r="AH134" s="54"/>
    </row>
    <row r="135" customFormat="false" ht="15" hidden="false" customHeight="true" outlineLevel="0" collapsed="false">
      <c r="B135" s="102" t="n">
        <v>44</v>
      </c>
      <c r="C135" s="14" t="s">
        <v>97</v>
      </c>
      <c r="D135" s="103"/>
      <c r="E135" s="33"/>
      <c r="F135" s="104" t="n">
        <f aca="false">E135/15432.3584</f>
        <v>0</v>
      </c>
      <c r="G135" s="33"/>
      <c r="H135" s="104" t="n">
        <f aca="false">G135*F135</f>
        <v>0</v>
      </c>
      <c r="I135" s="36" t="n">
        <f aca="false">IFERROR(15432.3584/G135,0)</f>
        <v>0</v>
      </c>
      <c r="J135" s="103"/>
      <c r="K135" s="32"/>
      <c r="L135" s="32"/>
      <c r="M135" s="103"/>
      <c r="N135" s="105"/>
      <c r="O135" s="106"/>
      <c r="P135" s="103"/>
      <c r="Q135" s="107"/>
      <c r="R135" s="38" t="n">
        <f aca="false">Q136/100</f>
        <v>0</v>
      </c>
      <c r="S135" s="108"/>
      <c r="T135" s="109" t="n">
        <f aca="false">(N135*S135)/1000</f>
        <v>0</v>
      </c>
      <c r="U135" s="103"/>
      <c r="V135" s="103"/>
      <c r="W135" s="103"/>
      <c r="X135" s="111"/>
      <c r="Y135" s="111"/>
      <c r="Z135" s="111"/>
      <c r="AA135" s="103"/>
      <c r="AB135" s="53"/>
      <c r="AC135" s="54" t="n">
        <f aca="false">R135+O137+H135+J136</f>
        <v>0</v>
      </c>
      <c r="AD135" s="54" t="n">
        <f aca="false">AC135*20</f>
        <v>0</v>
      </c>
      <c r="AE135" s="54" t="n">
        <f aca="false">AC135*50</f>
        <v>0</v>
      </c>
      <c r="AF135" s="54" t="n">
        <f aca="false">AC135*250</f>
        <v>0</v>
      </c>
      <c r="AG135" s="54" t="n">
        <f aca="false">AC135*1000</f>
        <v>0</v>
      </c>
      <c r="AH135" s="54" t="n">
        <f aca="false">AC135*5000</f>
        <v>0</v>
      </c>
    </row>
    <row r="136" customFormat="false" ht="15" hidden="false" customHeight="true" outlineLevel="0" collapsed="false">
      <c r="B136" s="102"/>
      <c r="C136" s="14"/>
      <c r="D136" s="103"/>
      <c r="E136" s="33"/>
      <c r="F136" s="104"/>
      <c r="G136" s="33"/>
      <c r="H136" s="104"/>
      <c r="I136" s="36"/>
      <c r="J136" s="32"/>
      <c r="K136" s="32"/>
      <c r="L136" s="32"/>
      <c r="M136" s="103"/>
      <c r="N136" s="105"/>
      <c r="O136" s="106"/>
      <c r="P136" s="103"/>
      <c r="Q136" s="33"/>
      <c r="R136" s="38"/>
      <c r="S136" s="108"/>
      <c r="T136" s="109"/>
      <c r="U136" s="103"/>
      <c r="V136" s="103"/>
      <c r="W136" s="103"/>
      <c r="X136" s="111"/>
      <c r="Y136" s="111"/>
      <c r="Z136" s="111"/>
      <c r="AA136" s="103"/>
      <c r="AB136" s="53"/>
      <c r="AC136" s="54"/>
      <c r="AD136" s="54"/>
      <c r="AE136" s="54"/>
      <c r="AF136" s="54"/>
      <c r="AG136" s="54"/>
      <c r="AH136" s="54"/>
    </row>
    <row r="137" customFormat="false" ht="15" hidden="false" customHeight="true" outlineLevel="0" collapsed="false">
      <c r="B137" s="102"/>
      <c r="C137" s="14"/>
      <c r="D137" s="103"/>
      <c r="E137" s="33"/>
      <c r="F137" s="104"/>
      <c r="G137" s="33"/>
      <c r="H137" s="104"/>
      <c r="I137" s="36" t="n">
        <f aca="false">I135/2</f>
        <v>0</v>
      </c>
      <c r="J137" s="32"/>
      <c r="K137" s="32"/>
      <c r="L137" s="32"/>
      <c r="M137" s="37"/>
      <c r="N137" s="105"/>
      <c r="O137" s="38" t="n">
        <f aca="false">O135/500</f>
        <v>0</v>
      </c>
      <c r="P137" s="103"/>
      <c r="Q137" s="33"/>
      <c r="R137" s="38"/>
      <c r="S137" s="108"/>
      <c r="T137" s="54" t="n">
        <f aca="false">(N135/15.4323584)*(S135/3.28083989501312)*0.1</f>
        <v>0</v>
      </c>
      <c r="U137" s="103"/>
      <c r="V137" s="103"/>
      <c r="W137" s="103"/>
      <c r="X137" s="111"/>
      <c r="Y137" s="111"/>
      <c r="Z137" s="111"/>
      <c r="AA137" s="103"/>
      <c r="AB137" s="53"/>
      <c r="AC137" s="54"/>
      <c r="AD137" s="54"/>
      <c r="AE137" s="54"/>
      <c r="AF137" s="54"/>
      <c r="AG137" s="54"/>
      <c r="AH137" s="54"/>
    </row>
    <row r="138" customFormat="false" ht="15" hidden="false" customHeight="true" outlineLevel="0" collapsed="false">
      <c r="B138" s="102" t="n">
        <v>45</v>
      </c>
      <c r="C138" s="14" t="s">
        <v>97</v>
      </c>
      <c r="D138" s="103"/>
      <c r="E138" s="33"/>
      <c r="F138" s="104" t="n">
        <f aca="false">E138/15432.3584</f>
        <v>0</v>
      </c>
      <c r="G138" s="33"/>
      <c r="H138" s="104" t="n">
        <f aca="false">G138*F138</f>
        <v>0</v>
      </c>
      <c r="I138" s="36" t="n">
        <f aca="false">IFERROR(15432.3584/G138,0)</f>
        <v>0</v>
      </c>
      <c r="J138" s="103"/>
      <c r="K138" s="32"/>
      <c r="L138" s="32"/>
      <c r="M138" s="103"/>
      <c r="N138" s="105"/>
      <c r="O138" s="106"/>
      <c r="P138" s="103"/>
      <c r="Q138" s="107"/>
      <c r="R138" s="38" t="n">
        <f aca="false">Q139/100</f>
        <v>0</v>
      </c>
      <c r="S138" s="108"/>
      <c r="T138" s="109" t="n">
        <f aca="false">(N138*S138)/1000</f>
        <v>0</v>
      </c>
      <c r="U138" s="103"/>
      <c r="V138" s="103"/>
      <c r="W138" s="103"/>
      <c r="X138" s="111"/>
      <c r="Y138" s="111"/>
      <c r="Z138" s="111"/>
      <c r="AA138" s="103"/>
      <c r="AB138" s="53"/>
      <c r="AC138" s="54" t="n">
        <f aca="false">R138+O140+H138+J139</f>
        <v>0</v>
      </c>
      <c r="AD138" s="54" t="n">
        <f aca="false">AC138*20</f>
        <v>0</v>
      </c>
      <c r="AE138" s="54" t="n">
        <f aca="false">AC138*50</f>
        <v>0</v>
      </c>
      <c r="AF138" s="54" t="n">
        <f aca="false">AC138*250</f>
        <v>0</v>
      </c>
      <c r="AG138" s="54" t="n">
        <f aca="false">AC138*1000</f>
        <v>0</v>
      </c>
      <c r="AH138" s="54" t="n">
        <f aca="false">AC138*5000</f>
        <v>0</v>
      </c>
    </row>
    <row r="139" customFormat="false" ht="15" hidden="false" customHeight="true" outlineLevel="0" collapsed="false">
      <c r="B139" s="102"/>
      <c r="C139" s="14"/>
      <c r="D139" s="103"/>
      <c r="E139" s="33"/>
      <c r="F139" s="104"/>
      <c r="G139" s="33"/>
      <c r="H139" s="104"/>
      <c r="I139" s="36"/>
      <c r="J139" s="32"/>
      <c r="K139" s="32"/>
      <c r="L139" s="32"/>
      <c r="M139" s="103"/>
      <c r="N139" s="105"/>
      <c r="O139" s="106"/>
      <c r="P139" s="103"/>
      <c r="Q139" s="33"/>
      <c r="R139" s="38"/>
      <c r="S139" s="108"/>
      <c r="T139" s="109"/>
      <c r="U139" s="103"/>
      <c r="V139" s="103"/>
      <c r="W139" s="103"/>
      <c r="X139" s="111"/>
      <c r="Y139" s="111"/>
      <c r="Z139" s="111"/>
      <c r="AA139" s="103"/>
      <c r="AB139" s="53"/>
      <c r="AC139" s="54"/>
      <c r="AD139" s="54"/>
      <c r="AE139" s="54"/>
      <c r="AF139" s="54"/>
      <c r="AG139" s="54"/>
      <c r="AH139" s="54"/>
    </row>
    <row r="140" customFormat="false" ht="15" hidden="false" customHeight="true" outlineLevel="0" collapsed="false">
      <c r="B140" s="102"/>
      <c r="C140" s="14"/>
      <c r="D140" s="103"/>
      <c r="E140" s="33"/>
      <c r="F140" s="104"/>
      <c r="G140" s="33"/>
      <c r="H140" s="104"/>
      <c r="I140" s="36" t="n">
        <f aca="false">I138/2</f>
        <v>0</v>
      </c>
      <c r="J140" s="32"/>
      <c r="K140" s="32"/>
      <c r="L140" s="32"/>
      <c r="M140" s="37"/>
      <c r="N140" s="105"/>
      <c r="O140" s="38" t="n">
        <f aca="false">O138/500</f>
        <v>0</v>
      </c>
      <c r="P140" s="103"/>
      <c r="Q140" s="33"/>
      <c r="R140" s="38"/>
      <c r="S140" s="108"/>
      <c r="T140" s="54" t="n">
        <f aca="false">(N138/15.4323584)*(S138/3.28083989501312)*0.1</f>
        <v>0</v>
      </c>
      <c r="U140" s="103"/>
      <c r="V140" s="103"/>
      <c r="W140" s="103"/>
      <c r="X140" s="111"/>
      <c r="Y140" s="111"/>
      <c r="Z140" s="111"/>
      <c r="AA140" s="103"/>
      <c r="AB140" s="53"/>
      <c r="AC140" s="54"/>
      <c r="AD140" s="54"/>
      <c r="AE140" s="54"/>
      <c r="AF140" s="54"/>
      <c r="AG140" s="54"/>
      <c r="AH140" s="54"/>
    </row>
    <row r="141" customFormat="false" ht="15" hidden="false" customHeight="true" outlineLevel="0" collapsed="false">
      <c r="B141" s="102" t="n">
        <v>46</v>
      </c>
      <c r="C141" s="14" t="s">
        <v>97</v>
      </c>
      <c r="D141" s="103"/>
      <c r="E141" s="33"/>
      <c r="F141" s="104" t="n">
        <f aca="false">E141/15432.3584</f>
        <v>0</v>
      </c>
      <c r="G141" s="33"/>
      <c r="H141" s="104" t="n">
        <f aca="false">G141*F141</f>
        <v>0</v>
      </c>
      <c r="I141" s="36" t="n">
        <f aca="false">IFERROR(15432.3584/G141,0)</f>
        <v>0</v>
      </c>
      <c r="J141" s="103"/>
      <c r="K141" s="32"/>
      <c r="L141" s="32"/>
      <c r="M141" s="103"/>
      <c r="N141" s="105"/>
      <c r="O141" s="106"/>
      <c r="P141" s="103"/>
      <c r="Q141" s="107"/>
      <c r="R141" s="38" t="n">
        <f aca="false">Q142/100</f>
        <v>0</v>
      </c>
      <c r="S141" s="108"/>
      <c r="T141" s="109" t="n">
        <f aca="false">(N141*S141)/1000</f>
        <v>0</v>
      </c>
      <c r="U141" s="103"/>
      <c r="V141" s="103"/>
      <c r="W141" s="103"/>
      <c r="X141" s="111"/>
      <c r="Y141" s="111"/>
      <c r="Z141" s="111"/>
      <c r="AA141" s="103"/>
      <c r="AB141" s="53"/>
      <c r="AC141" s="54" t="n">
        <f aca="false">R141+O143+H141+J142</f>
        <v>0</v>
      </c>
      <c r="AD141" s="54" t="n">
        <f aca="false">AC141*20</f>
        <v>0</v>
      </c>
      <c r="AE141" s="54" t="n">
        <f aca="false">AC141*50</f>
        <v>0</v>
      </c>
      <c r="AF141" s="54" t="n">
        <f aca="false">AC141*250</f>
        <v>0</v>
      </c>
      <c r="AG141" s="54" t="n">
        <f aca="false">AC141*1000</f>
        <v>0</v>
      </c>
      <c r="AH141" s="54" t="n">
        <f aca="false">AC141*5000</f>
        <v>0</v>
      </c>
    </row>
    <row r="142" customFormat="false" ht="15" hidden="false" customHeight="true" outlineLevel="0" collapsed="false">
      <c r="B142" s="102"/>
      <c r="C142" s="14"/>
      <c r="D142" s="103"/>
      <c r="E142" s="33"/>
      <c r="F142" s="104"/>
      <c r="G142" s="33"/>
      <c r="H142" s="104"/>
      <c r="I142" s="36"/>
      <c r="J142" s="32"/>
      <c r="K142" s="32"/>
      <c r="L142" s="32"/>
      <c r="M142" s="103"/>
      <c r="N142" s="105"/>
      <c r="O142" s="106"/>
      <c r="P142" s="103"/>
      <c r="Q142" s="33"/>
      <c r="R142" s="38"/>
      <c r="S142" s="108"/>
      <c r="T142" s="109"/>
      <c r="U142" s="103"/>
      <c r="V142" s="103"/>
      <c r="W142" s="103"/>
      <c r="X142" s="111"/>
      <c r="Y142" s="111"/>
      <c r="Z142" s="111"/>
      <c r="AA142" s="103"/>
      <c r="AB142" s="53"/>
      <c r="AC142" s="54"/>
      <c r="AD142" s="54"/>
      <c r="AE142" s="54"/>
      <c r="AF142" s="54"/>
      <c r="AG142" s="54"/>
      <c r="AH142" s="54"/>
    </row>
    <row r="143" customFormat="false" ht="15" hidden="false" customHeight="true" outlineLevel="0" collapsed="false">
      <c r="B143" s="102"/>
      <c r="C143" s="14"/>
      <c r="D143" s="103"/>
      <c r="E143" s="33"/>
      <c r="F143" s="104"/>
      <c r="G143" s="33"/>
      <c r="H143" s="104"/>
      <c r="I143" s="36" t="n">
        <f aca="false">I141/2</f>
        <v>0</v>
      </c>
      <c r="J143" s="32"/>
      <c r="K143" s="32"/>
      <c r="L143" s="32"/>
      <c r="M143" s="37"/>
      <c r="N143" s="105"/>
      <c r="O143" s="38" t="n">
        <f aca="false">O141/500</f>
        <v>0</v>
      </c>
      <c r="P143" s="103"/>
      <c r="Q143" s="33"/>
      <c r="R143" s="38"/>
      <c r="S143" s="108"/>
      <c r="T143" s="54" t="n">
        <f aca="false">(N141/15.4323584)*(S141/3.28083989501312)*0.1</f>
        <v>0</v>
      </c>
      <c r="U143" s="103"/>
      <c r="V143" s="103"/>
      <c r="W143" s="103"/>
      <c r="X143" s="111"/>
      <c r="Y143" s="111"/>
      <c r="Z143" s="111"/>
      <c r="AA143" s="103"/>
      <c r="AB143" s="53"/>
      <c r="AC143" s="54"/>
      <c r="AD143" s="54"/>
      <c r="AE143" s="54"/>
      <c r="AF143" s="54"/>
      <c r="AG143" s="54"/>
      <c r="AH143" s="54"/>
    </row>
    <row r="144" customFormat="false" ht="15" hidden="false" customHeight="true" outlineLevel="0" collapsed="false">
      <c r="B144" s="102" t="n">
        <v>47</v>
      </c>
      <c r="C144" s="14" t="s">
        <v>97</v>
      </c>
      <c r="D144" s="103"/>
      <c r="E144" s="33"/>
      <c r="F144" s="104" t="n">
        <f aca="false">E144/15432.3584</f>
        <v>0</v>
      </c>
      <c r="G144" s="33"/>
      <c r="H144" s="104" t="n">
        <f aca="false">G144*F144</f>
        <v>0</v>
      </c>
      <c r="I144" s="36" t="n">
        <f aca="false">IFERROR(15432.3584/G144,0)</f>
        <v>0</v>
      </c>
      <c r="J144" s="103"/>
      <c r="K144" s="32"/>
      <c r="L144" s="32"/>
      <c r="M144" s="103"/>
      <c r="N144" s="105"/>
      <c r="O144" s="106"/>
      <c r="P144" s="103"/>
      <c r="Q144" s="107"/>
      <c r="R144" s="38" t="n">
        <f aca="false">Q145/100</f>
        <v>0</v>
      </c>
      <c r="S144" s="108"/>
      <c r="T144" s="109" t="n">
        <f aca="false">(N144*S144)/1000</f>
        <v>0</v>
      </c>
      <c r="U144" s="103"/>
      <c r="V144" s="103"/>
      <c r="W144" s="103"/>
      <c r="X144" s="111"/>
      <c r="Y144" s="111"/>
      <c r="Z144" s="111"/>
      <c r="AA144" s="103"/>
      <c r="AB144" s="53"/>
      <c r="AC144" s="54" t="n">
        <f aca="false">R144+O146+H144+J145</f>
        <v>0</v>
      </c>
      <c r="AD144" s="54" t="n">
        <f aca="false">AC144*20</f>
        <v>0</v>
      </c>
      <c r="AE144" s="54" t="n">
        <f aca="false">AC144*50</f>
        <v>0</v>
      </c>
      <c r="AF144" s="54" t="n">
        <f aca="false">AC144*250</f>
        <v>0</v>
      </c>
      <c r="AG144" s="54" t="n">
        <f aca="false">AC144*1000</f>
        <v>0</v>
      </c>
      <c r="AH144" s="54" t="n">
        <f aca="false">AC144*5000</f>
        <v>0</v>
      </c>
    </row>
    <row r="145" customFormat="false" ht="15" hidden="false" customHeight="true" outlineLevel="0" collapsed="false">
      <c r="B145" s="102"/>
      <c r="C145" s="14"/>
      <c r="D145" s="103"/>
      <c r="E145" s="33"/>
      <c r="F145" s="104"/>
      <c r="G145" s="33"/>
      <c r="H145" s="104"/>
      <c r="I145" s="36"/>
      <c r="J145" s="32"/>
      <c r="K145" s="32"/>
      <c r="L145" s="32"/>
      <c r="M145" s="103"/>
      <c r="N145" s="105"/>
      <c r="O145" s="106"/>
      <c r="P145" s="103"/>
      <c r="Q145" s="33"/>
      <c r="R145" s="38"/>
      <c r="S145" s="108"/>
      <c r="T145" s="109"/>
      <c r="U145" s="103"/>
      <c r="V145" s="103"/>
      <c r="W145" s="103"/>
      <c r="X145" s="111"/>
      <c r="Y145" s="111"/>
      <c r="Z145" s="111"/>
      <c r="AA145" s="103"/>
      <c r="AB145" s="53"/>
      <c r="AC145" s="54"/>
      <c r="AD145" s="54"/>
      <c r="AE145" s="54"/>
      <c r="AF145" s="54"/>
      <c r="AG145" s="54"/>
      <c r="AH145" s="54"/>
    </row>
    <row r="146" customFormat="false" ht="15" hidden="false" customHeight="true" outlineLevel="0" collapsed="false">
      <c r="B146" s="102"/>
      <c r="C146" s="14"/>
      <c r="D146" s="103"/>
      <c r="E146" s="33"/>
      <c r="F146" s="104"/>
      <c r="G146" s="33"/>
      <c r="H146" s="104"/>
      <c r="I146" s="36" t="n">
        <f aca="false">I144/2</f>
        <v>0</v>
      </c>
      <c r="J146" s="32"/>
      <c r="K146" s="32"/>
      <c r="L146" s="32"/>
      <c r="M146" s="37"/>
      <c r="N146" s="105"/>
      <c r="O146" s="38" t="n">
        <f aca="false">O144/500</f>
        <v>0</v>
      </c>
      <c r="P146" s="103"/>
      <c r="Q146" s="33"/>
      <c r="R146" s="38"/>
      <c r="S146" s="108"/>
      <c r="T146" s="54" t="n">
        <f aca="false">(N144/15.4323584)*(S144/3.28083989501312)*0.1</f>
        <v>0</v>
      </c>
      <c r="U146" s="103"/>
      <c r="V146" s="103"/>
      <c r="W146" s="103"/>
      <c r="X146" s="111"/>
      <c r="Y146" s="111"/>
      <c r="Z146" s="111"/>
      <c r="AA146" s="103"/>
      <c r="AB146" s="53"/>
      <c r="AC146" s="54"/>
      <c r="AD146" s="54"/>
      <c r="AE146" s="54"/>
      <c r="AF146" s="54"/>
      <c r="AG146" s="54"/>
      <c r="AH146" s="54"/>
    </row>
    <row r="147" customFormat="false" ht="15" hidden="false" customHeight="true" outlineLevel="0" collapsed="false">
      <c r="B147" s="102" t="n">
        <v>48</v>
      </c>
      <c r="C147" s="14" t="s">
        <v>97</v>
      </c>
      <c r="D147" s="103"/>
      <c r="E147" s="33"/>
      <c r="F147" s="104" t="n">
        <f aca="false">E147/15432.3584</f>
        <v>0</v>
      </c>
      <c r="G147" s="33"/>
      <c r="H147" s="104" t="n">
        <f aca="false">G147*F147</f>
        <v>0</v>
      </c>
      <c r="I147" s="36" t="n">
        <f aca="false">IFERROR(15432.3584/G147,0)</f>
        <v>0</v>
      </c>
      <c r="J147" s="103"/>
      <c r="K147" s="32"/>
      <c r="L147" s="32"/>
      <c r="M147" s="103"/>
      <c r="N147" s="105"/>
      <c r="O147" s="106"/>
      <c r="P147" s="103"/>
      <c r="Q147" s="107"/>
      <c r="R147" s="38" t="n">
        <f aca="false">Q148/100</f>
        <v>0</v>
      </c>
      <c r="S147" s="108"/>
      <c r="T147" s="109" t="n">
        <f aca="false">(N147*S147)/1000</f>
        <v>0</v>
      </c>
      <c r="U147" s="103"/>
      <c r="V147" s="103"/>
      <c r="W147" s="103"/>
      <c r="X147" s="111"/>
      <c r="Y147" s="111"/>
      <c r="Z147" s="111"/>
      <c r="AA147" s="103"/>
      <c r="AB147" s="53"/>
      <c r="AC147" s="54" t="n">
        <f aca="false">R147+O149+H147+J148</f>
        <v>0</v>
      </c>
      <c r="AD147" s="54" t="n">
        <f aca="false">AC147*20</f>
        <v>0</v>
      </c>
      <c r="AE147" s="54" t="n">
        <f aca="false">AC147*50</f>
        <v>0</v>
      </c>
      <c r="AF147" s="54" t="n">
        <f aca="false">AC147*250</f>
        <v>0</v>
      </c>
      <c r="AG147" s="54" t="n">
        <f aca="false">AC147*1000</f>
        <v>0</v>
      </c>
      <c r="AH147" s="54" t="n">
        <f aca="false">AC147*5000</f>
        <v>0</v>
      </c>
    </row>
    <row r="148" customFormat="false" ht="15" hidden="false" customHeight="true" outlineLevel="0" collapsed="false">
      <c r="B148" s="102"/>
      <c r="C148" s="14"/>
      <c r="D148" s="103"/>
      <c r="E148" s="33"/>
      <c r="F148" s="104"/>
      <c r="G148" s="33"/>
      <c r="H148" s="104"/>
      <c r="I148" s="36"/>
      <c r="J148" s="32"/>
      <c r="K148" s="32"/>
      <c r="L148" s="32"/>
      <c r="M148" s="103"/>
      <c r="N148" s="105"/>
      <c r="O148" s="106"/>
      <c r="P148" s="103"/>
      <c r="Q148" s="33"/>
      <c r="R148" s="38"/>
      <c r="S148" s="108"/>
      <c r="T148" s="109"/>
      <c r="U148" s="103"/>
      <c r="V148" s="103"/>
      <c r="W148" s="103"/>
      <c r="X148" s="111"/>
      <c r="Y148" s="111"/>
      <c r="Z148" s="111"/>
      <c r="AA148" s="103"/>
      <c r="AB148" s="53"/>
      <c r="AC148" s="54"/>
      <c r="AD148" s="54"/>
      <c r="AE148" s="54"/>
      <c r="AF148" s="54"/>
      <c r="AG148" s="54"/>
      <c r="AH148" s="54"/>
    </row>
    <row r="149" customFormat="false" ht="15" hidden="false" customHeight="true" outlineLevel="0" collapsed="false">
      <c r="B149" s="102"/>
      <c r="C149" s="14"/>
      <c r="D149" s="103"/>
      <c r="E149" s="33"/>
      <c r="F149" s="104"/>
      <c r="G149" s="33"/>
      <c r="H149" s="104"/>
      <c r="I149" s="36" t="n">
        <f aca="false">I147/2</f>
        <v>0</v>
      </c>
      <c r="J149" s="32"/>
      <c r="K149" s="32"/>
      <c r="L149" s="32"/>
      <c r="M149" s="37"/>
      <c r="N149" s="105"/>
      <c r="O149" s="38" t="n">
        <f aca="false">O147/500</f>
        <v>0</v>
      </c>
      <c r="P149" s="103"/>
      <c r="Q149" s="33"/>
      <c r="R149" s="38"/>
      <c r="S149" s="108"/>
      <c r="T149" s="54" t="n">
        <f aca="false">(N147/15.4323584)*(S147/3.28083989501312)*0.1</f>
        <v>0</v>
      </c>
      <c r="U149" s="103"/>
      <c r="V149" s="103"/>
      <c r="W149" s="103"/>
      <c r="X149" s="111"/>
      <c r="Y149" s="111"/>
      <c r="Z149" s="111"/>
      <c r="AA149" s="103"/>
      <c r="AB149" s="53"/>
      <c r="AC149" s="54"/>
      <c r="AD149" s="54"/>
      <c r="AE149" s="54"/>
      <c r="AF149" s="54"/>
      <c r="AG149" s="54"/>
      <c r="AH149" s="54"/>
    </row>
    <row r="150" customFormat="false" ht="15" hidden="false" customHeight="true" outlineLevel="0" collapsed="false">
      <c r="B150" s="102" t="n">
        <v>49</v>
      </c>
      <c r="C150" s="14" t="s">
        <v>97</v>
      </c>
      <c r="D150" s="103"/>
      <c r="E150" s="33"/>
      <c r="F150" s="104" t="n">
        <f aca="false">E150/15432.3584</f>
        <v>0</v>
      </c>
      <c r="G150" s="33"/>
      <c r="H150" s="104" t="n">
        <f aca="false">G150*F150</f>
        <v>0</v>
      </c>
      <c r="I150" s="36" t="n">
        <f aca="false">IFERROR(15432.3584/G150,0)</f>
        <v>0</v>
      </c>
      <c r="J150" s="103"/>
      <c r="K150" s="32"/>
      <c r="L150" s="32"/>
      <c r="M150" s="103"/>
      <c r="N150" s="105"/>
      <c r="O150" s="106"/>
      <c r="P150" s="103"/>
      <c r="Q150" s="107"/>
      <c r="R150" s="38" t="n">
        <f aca="false">Q151/100</f>
        <v>0</v>
      </c>
      <c r="S150" s="108"/>
      <c r="T150" s="109" t="n">
        <f aca="false">(N150*S150)/1000</f>
        <v>0</v>
      </c>
      <c r="U150" s="103"/>
      <c r="V150" s="103"/>
      <c r="W150" s="103"/>
      <c r="X150" s="111"/>
      <c r="Y150" s="111"/>
      <c r="Z150" s="111"/>
      <c r="AA150" s="103"/>
      <c r="AB150" s="53"/>
      <c r="AC150" s="54" t="n">
        <f aca="false">R150+O152+H150+J151</f>
        <v>0</v>
      </c>
      <c r="AD150" s="54" t="n">
        <f aca="false">AC150*20</f>
        <v>0</v>
      </c>
      <c r="AE150" s="54" t="n">
        <f aca="false">AC150*50</f>
        <v>0</v>
      </c>
      <c r="AF150" s="54" t="n">
        <f aca="false">AC150*250</f>
        <v>0</v>
      </c>
      <c r="AG150" s="54" t="n">
        <f aca="false">AC150*1000</f>
        <v>0</v>
      </c>
      <c r="AH150" s="54" t="n">
        <f aca="false">AC150*5000</f>
        <v>0</v>
      </c>
    </row>
    <row r="151" customFormat="false" ht="15" hidden="false" customHeight="true" outlineLevel="0" collapsed="false">
      <c r="B151" s="102"/>
      <c r="C151" s="14"/>
      <c r="D151" s="103"/>
      <c r="E151" s="33"/>
      <c r="F151" s="104"/>
      <c r="G151" s="33"/>
      <c r="H151" s="104"/>
      <c r="I151" s="36"/>
      <c r="J151" s="32"/>
      <c r="K151" s="32"/>
      <c r="L151" s="32"/>
      <c r="M151" s="103"/>
      <c r="N151" s="105"/>
      <c r="O151" s="106"/>
      <c r="P151" s="103"/>
      <c r="Q151" s="33"/>
      <c r="R151" s="38"/>
      <c r="S151" s="108"/>
      <c r="T151" s="109"/>
      <c r="U151" s="103"/>
      <c r="V151" s="103"/>
      <c r="W151" s="103"/>
      <c r="X151" s="111"/>
      <c r="Y151" s="111"/>
      <c r="Z151" s="111"/>
      <c r="AA151" s="103"/>
      <c r="AB151" s="53"/>
      <c r="AC151" s="54"/>
      <c r="AD151" s="54"/>
      <c r="AE151" s="54"/>
      <c r="AF151" s="54"/>
      <c r="AG151" s="54"/>
      <c r="AH151" s="54"/>
    </row>
    <row r="152" customFormat="false" ht="15" hidden="false" customHeight="true" outlineLevel="0" collapsed="false">
      <c r="B152" s="102"/>
      <c r="C152" s="14"/>
      <c r="D152" s="103"/>
      <c r="E152" s="33"/>
      <c r="F152" s="104"/>
      <c r="G152" s="33"/>
      <c r="H152" s="104"/>
      <c r="I152" s="36" t="n">
        <f aca="false">I150/2</f>
        <v>0</v>
      </c>
      <c r="J152" s="32"/>
      <c r="K152" s="32"/>
      <c r="L152" s="32"/>
      <c r="M152" s="37"/>
      <c r="N152" s="105"/>
      <c r="O152" s="38" t="n">
        <f aca="false">O150/500</f>
        <v>0</v>
      </c>
      <c r="P152" s="103"/>
      <c r="Q152" s="33"/>
      <c r="R152" s="38"/>
      <c r="S152" s="108"/>
      <c r="T152" s="54" t="n">
        <f aca="false">(N150/15.4323584)*(S150/3.28083989501312)*0.1</f>
        <v>0</v>
      </c>
      <c r="U152" s="103"/>
      <c r="V152" s="103"/>
      <c r="W152" s="103"/>
      <c r="X152" s="111"/>
      <c r="Y152" s="111"/>
      <c r="Z152" s="111"/>
      <c r="AA152" s="103"/>
      <c r="AB152" s="53"/>
      <c r="AC152" s="54"/>
      <c r="AD152" s="54"/>
      <c r="AE152" s="54"/>
      <c r="AF152" s="54"/>
      <c r="AG152" s="54"/>
      <c r="AH152" s="54"/>
    </row>
    <row r="153" customFormat="false" ht="15" hidden="false" customHeight="true" outlineLevel="0" collapsed="false">
      <c r="B153" s="102" t="n">
        <v>50</v>
      </c>
      <c r="C153" s="14" t="s">
        <v>97</v>
      </c>
      <c r="D153" s="103"/>
      <c r="E153" s="33"/>
      <c r="F153" s="104" t="n">
        <f aca="false">E153/15432.3584</f>
        <v>0</v>
      </c>
      <c r="G153" s="33"/>
      <c r="H153" s="104" t="n">
        <f aca="false">G153*F153</f>
        <v>0</v>
      </c>
      <c r="I153" s="36" t="n">
        <f aca="false">IFERROR(15432.3584/G153,0)</f>
        <v>0</v>
      </c>
      <c r="J153" s="103"/>
      <c r="K153" s="32"/>
      <c r="L153" s="32"/>
      <c r="M153" s="103"/>
      <c r="N153" s="105"/>
      <c r="O153" s="106"/>
      <c r="P153" s="103"/>
      <c r="Q153" s="107"/>
      <c r="R153" s="38" t="n">
        <f aca="false">Q154/100</f>
        <v>0</v>
      </c>
      <c r="S153" s="108"/>
      <c r="T153" s="109" t="n">
        <f aca="false">(N153*S153)/1000</f>
        <v>0</v>
      </c>
      <c r="U153" s="103"/>
      <c r="V153" s="103"/>
      <c r="W153" s="103"/>
      <c r="X153" s="111"/>
      <c r="Y153" s="111"/>
      <c r="Z153" s="111"/>
      <c r="AA153" s="103"/>
      <c r="AB153" s="53"/>
      <c r="AC153" s="54" t="n">
        <f aca="false">R153+O155+H153+J154</f>
        <v>0</v>
      </c>
      <c r="AD153" s="54" t="n">
        <f aca="false">AC153*20</f>
        <v>0</v>
      </c>
      <c r="AE153" s="54" t="n">
        <f aca="false">AC153*50</f>
        <v>0</v>
      </c>
      <c r="AF153" s="54" t="n">
        <f aca="false">AC153*250</f>
        <v>0</v>
      </c>
      <c r="AG153" s="54" t="n">
        <f aca="false">AC153*1000</f>
        <v>0</v>
      </c>
      <c r="AH153" s="54" t="n">
        <f aca="false">AC153*5000</f>
        <v>0</v>
      </c>
    </row>
    <row r="154" customFormat="false" ht="15" hidden="false" customHeight="true" outlineLevel="0" collapsed="false">
      <c r="B154" s="102"/>
      <c r="C154" s="14"/>
      <c r="D154" s="103"/>
      <c r="E154" s="33"/>
      <c r="F154" s="104"/>
      <c r="G154" s="33"/>
      <c r="H154" s="104"/>
      <c r="I154" s="36"/>
      <c r="J154" s="32"/>
      <c r="K154" s="32"/>
      <c r="L154" s="32"/>
      <c r="M154" s="103"/>
      <c r="N154" s="105"/>
      <c r="O154" s="106"/>
      <c r="P154" s="103"/>
      <c r="Q154" s="33"/>
      <c r="R154" s="38"/>
      <c r="S154" s="108"/>
      <c r="T154" s="109"/>
      <c r="U154" s="103"/>
      <c r="V154" s="103"/>
      <c r="W154" s="103"/>
      <c r="X154" s="111"/>
      <c r="Y154" s="111"/>
      <c r="Z154" s="111"/>
      <c r="AA154" s="103"/>
      <c r="AB154" s="53"/>
      <c r="AC154" s="54"/>
      <c r="AD154" s="54"/>
      <c r="AE154" s="54"/>
      <c r="AF154" s="54"/>
      <c r="AG154" s="54"/>
      <c r="AH154" s="54"/>
    </row>
    <row r="155" customFormat="false" ht="15" hidden="false" customHeight="true" outlineLevel="0" collapsed="false">
      <c r="B155" s="102"/>
      <c r="C155" s="14"/>
      <c r="D155" s="103"/>
      <c r="E155" s="33"/>
      <c r="F155" s="104"/>
      <c r="G155" s="33"/>
      <c r="H155" s="104"/>
      <c r="I155" s="36" t="n">
        <f aca="false">I153/2</f>
        <v>0</v>
      </c>
      <c r="J155" s="32"/>
      <c r="K155" s="32"/>
      <c r="L155" s="32"/>
      <c r="M155" s="37"/>
      <c r="N155" s="105"/>
      <c r="O155" s="38" t="n">
        <f aca="false">O153/500</f>
        <v>0</v>
      </c>
      <c r="P155" s="103"/>
      <c r="Q155" s="33"/>
      <c r="R155" s="38"/>
      <c r="S155" s="108"/>
      <c r="T155" s="54" t="n">
        <f aca="false">(N153/15.4323584)*(S153/3.28083989501312)*0.1</f>
        <v>0</v>
      </c>
      <c r="U155" s="103"/>
      <c r="V155" s="103"/>
      <c r="W155" s="103"/>
      <c r="X155" s="111"/>
      <c r="Y155" s="111"/>
      <c r="Z155" s="111"/>
      <c r="AA155" s="103"/>
      <c r="AB155" s="53"/>
      <c r="AC155" s="54"/>
      <c r="AD155" s="54"/>
      <c r="AE155" s="54"/>
      <c r="AF155" s="54"/>
      <c r="AG155" s="54"/>
      <c r="AH155" s="54"/>
    </row>
    <row r="156" customFormat="false" ht="15" hidden="false" customHeight="true" outlineLevel="0" collapsed="false">
      <c r="B156" s="102" t="n">
        <v>51</v>
      </c>
      <c r="C156" s="14" t="s">
        <v>97</v>
      </c>
      <c r="D156" s="103"/>
      <c r="E156" s="33"/>
      <c r="F156" s="104" t="n">
        <f aca="false">E156/15432.3584</f>
        <v>0</v>
      </c>
      <c r="G156" s="33"/>
      <c r="H156" s="104" t="n">
        <f aca="false">G156*F156</f>
        <v>0</v>
      </c>
      <c r="I156" s="36" t="n">
        <f aca="false">IFERROR(15432.3584/G156,0)</f>
        <v>0</v>
      </c>
      <c r="J156" s="103"/>
      <c r="K156" s="32"/>
      <c r="L156" s="32"/>
      <c r="M156" s="103"/>
      <c r="N156" s="105"/>
      <c r="O156" s="106"/>
      <c r="P156" s="103"/>
      <c r="Q156" s="107"/>
      <c r="R156" s="38" t="n">
        <f aca="false">Q157/100</f>
        <v>0</v>
      </c>
      <c r="S156" s="108"/>
      <c r="T156" s="109" t="n">
        <f aca="false">(N156*S156)/1000</f>
        <v>0</v>
      </c>
      <c r="U156" s="103"/>
      <c r="V156" s="103"/>
      <c r="W156" s="103"/>
      <c r="X156" s="111"/>
      <c r="Y156" s="111"/>
      <c r="Z156" s="111"/>
      <c r="AA156" s="103"/>
      <c r="AB156" s="53"/>
      <c r="AC156" s="54" t="n">
        <f aca="false">R156+O158+H156+J157</f>
        <v>0</v>
      </c>
      <c r="AD156" s="54" t="n">
        <f aca="false">AC156*20</f>
        <v>0</v>
      </c>
      <c r="AE156" s="54" t="n">
        <f aca="false">AC156*50</f>
        <v>0</v>
      </c>
      <c r="AF156" s="54" t="n">
        <f aca="false">AC156*250</f>
        <v>0</v>
      </c>
      <c r="AG156" s="54" t="n">
        <f aca="false">AC156*1000</f>
        <v>0</v>
      </c>
      <c r="AH156" s="54" t="n">
        <f aca="false">AC156*5000</f>
        <v>0</v>
      </c>
    </row>
    <row r="157" customFormat="false" ht="15" hidden="false" customHeight="true" outlineLevel="0" collapsed="false">
      <c r="B157" s="102"/>
      <c r="C157" s="14"/>
      <c r="D157" s="103"/>
      <c r="E157" s="33"/>
      <c r="F157" s="104"/>
      <c r="G157" s="33"/>
      <c r="H157" s="104"/>
      <c r="I157" s="36"/>
      <c r="J157" s="32"/>
      <c r="K157" s="32"/>
      <c r="L157" s="32"/>
      <c r="M157" s="103"/>
      <c r="N157" s="105"/>
      <c r="O157" s="106"/>
      <c r="P157" s="103"/>
      <c r="Q157" s="33"/>
      <c r="R157" s="38"/>
      <c r="S157" s="108"/>
      <c r="T157" s="109"/>
      <c r="U157" s="103"/>
      <c r="V157" s="103"/>
      <c r="W157" s="103"/>
      <c r="X157" s="111"/>
      <c r="Y157" s="111"/>
      <c r="Z157" s="111"/>
      <c r="AA157" s="103"/>
      <c r="AB157" s="53"/>
      <c r="AC157" s="54"/>
      <c r="AD157" s="54"/>
      <c r="AE157" s="54"/>
      <c r="AF157" s="54"/>
      <c r="AG157" s="54"/>
      <c r="AH157" s="54"/>
    </row>
    <row r="158" customFormat="false" ht="15" hidden="false" customHeight="true" outlineLevel="0" collapsed="false">
      <c r="B158" s="102"/>
      <c r="C158" s="14"/>
      <c r="D158" s="103"/>
      <c r="E158" s="33"/>
      <c r="F158" s="104"/>
      <c r="G158" s="33"/>
      <c r="H158" s="104"/>
      <c r="I158" s="36" t="n">
        <f aca="false">I156/2</f>
        <v>0</v>
      </c>
      <c r="J158" s="32"/>
      <c r="K158" s="32"/>
      <c r="L158" s="32"/>
      <c r="M158" s="37"/>
      <c r="N158" s="105"/>
      <c r="O158" s="38" t="n">
        <f aca="false">O156/500</f>
        <v>0</v>
      </c>
      <c r="P158" s="103"/>
      <c r="Q158" s="33"/>
      <c r="R158" s="38"/>
      <c r="S158" s="108"/>
      <c r="T158" s="54" t="n">
        <f aca="false">(N156/15.4323584)*(S156/3.28083989501312)*0.1</f>
        <v>0</v>
      </c>
      <c r="U158" s="103"/>
      <c r="V158" s="103"/>
      <c r="W158" s="103"/>
      <c r="X158" s="111"/>
      <c r="Y158" s="111"/>
      <c r="Z158" s="111"/>
      <c r="AA158" s="103"/>
      <c r="AB158" s="53"/>
      <c r="AC158" s="54"/>
      <c r="AD158" s="54"/>
      <c r="AE158" s="54"/>
      <c r="AF158" s="54"/>
      <c r="AG158" s="54"/>
      <c r="AH158" s="54"/>
    </row>
    <row r="159" customFormat="false" ht="15" hidden="false" customHeight="true" outlineLevel="0" collapsed="false">
      <c r="B159" s="102" t="n">
        <v>52</v>
      </c>
      <c r="C159" s="14" t="s">
        <v>97</v>
      </c>
      <c r="D159" s="103"/>
      <c r="E159" s="33"/>
      <c r="F159" s="104" t="n">
        <f aca="false">E159/15432.3584</f>
        <v>0</v>
      </c>
      <c r="G159" s="33"/>
      <c r="H159" s="104" t="n">
        <f aca="false">G159*F159</f>
        <v>0</v>
      </c>
      <c r="I159" s="36" t="n">
        <f aca="false">IFERROR(15432.3584/G159,0)</f>
        <v>0</v>
      </c>
      <c r="J159" s="103"/>
      <c r="K159" s="32"/>
      <c r="L159" s="32"/>
      <c r="M159" s="103"/>
      <c r="N159" s="105"/>
      <c r="O159" s="106"/>
      <c r="P159" s="103"/>
      <c r="Q159" s="107"/>
      <c r="R159" s="38" t="n">
        <f aca="false">Q160/100</f>
        <v>0</v>
      </c>
      <c r="S159" s="108"/>
      <c r="T159" s="109" t="n">
        <f aca="false">(N159*S159)/1000</f>
        <v>0</v>
      </c>
      <c r="U159" s="103"/>
      <c r="V159" s="103"/>
      <c r="W159" s="103"/>
      <c r="X159" s="111"/>
      <c r="Y159" s="111"/>
      <c r="Z159" s="111"/>
      <c r="AA159" s="103"/>
      <c r="AB159" s="53"/>
      <c r="AC159" s="54" t="n">
        <f aca="false">R159+O161+H159+J160</f>
        <v>0</v>
      </c>
      <c r="AD159" s="54" t="n">
        <f aca="false">AC159*20</f>
        <v>0</v>
      </c>
      <c r="AE159" s="54" t="n">
        <f aca="false">AC159*50</f>
        <v>0</v>
      </c>
      <c r="AF159" s="54" t="n">
        <f aca="false">AC159*250</f>
        <v>0</v>
      </c>
      <c r="AG159" s="54" t="n">
        <f aca="false">AC159*1000</f>
        <v>0</v>
      </c>
      <c r="AH159" s="54" t="n">
        <f aca="false">AC159*5000</f>
        <v>0</v>
      </c>
    </row>
    <row r="160" customFormat="false" ht="15" hidden="false" customHeight="true" outlineLevel="0" collapsed="false">
      <c r="B160" s="102"/>
      <c r="C160" s="14"/>
      <c r="D160" s="103"/>
      <c r="E160" s="33"/>
      <c r="F160" s="104"/>
      <c r="G160" s="33"/>
      <c r="H160" s="104"/>
      <c r="I160" s="36"/>
      <c r="J160" s="32"/>
      <c r="K160" s="32"/>
      <c r="L160" s="32"/>
      <c r="M160" s="103"/>
      <c r="N160" s="105"/>
      <c r="O160" s="106"/>
      <c r="P160" s="103"/>
      <c r="Q160" s="33"/>
      <c r="R160" s="38"/>
      <c r="S160" s="108"/>
      <c r="T160" s="109"/>
      <c r="U160" s="103"/>
      <c r="V160" s="103"/>
      <c r="W160" s="103"/>
      <c r="X160" s="111"/>
      <c r="Y160" s="111"/>
      <c r="Z160" s="111"/>
      <c r="AA160" s="103"/>
      <c r="AB160" s="53"/>
      <c r="AC160" s="54"/>
      <c r="AD160" s="54"/>
      <c r="AE160" s="54"/>
      <c r="AF160" s="54"/>
      <c r="AG160" s="54"/>
      <c r="AH160" s="54"/>
    </row>
    <row r="161" customFormat="false" ht="15" hidden="false" customHeight="true" outlineLevel="0" collapsed="false">
      <c r="B161" s="102"/>
      <c r="C161" s="14"/>
      <c r="D161" s="103"/>
      <c r="E161" s="33"/>
      <c r="F161" s="104"/>
      <c r="G161" s="33"/>
      <c r="H161" s="104"/>
      <c r="I161" s="36" t="n">
        <f aca="false">I159/2</f>
        <v>0</v>
      </c>
      <c r="J161" s="32"/>
      <c r="K161" s="32"/>
      <c r="L161" s="32"/>
      <c r="M161" s="37"/>
      <c r="N161" s="105"/>
      <c r="O161" s="38" t="n">
        <f aca="false">O159/500</f>
        <v>0</v>
      </c>
      <c r="P161" s="103"/>
      <c r="Q161" s="33"/>
      <c r="R161" s="38"/>
      <c r="S161" s="108"/>
      <c r="T161" s="54" t="n">
        <f aca="false">(N159/15.4323584)*(S159/3.28083989501312)*0.1</f>
        <v>0</v>
      </c>
      <c r="U161" s="103"/>
      <c r="V161" s="103"/>
      <c r="W161" s="103"/>
      <c r="X161" s="111"/>
      <c r="Y161" s="111"/>
      <c r="Z161" s="111"/>
      <c r="AA161" s="103"/>
      <c r="AB161" s="53"/>
      <c r="AC161" s="54"/>
      <c r="AD161" s="54"/>
      <c r="AE161" s="54"/>
      <c r="AF161" s="54"/>
      <c r="AG161" s="54"/>
      <c r="AH161" s="54"/>
    </row>
    <row r="162" customFormat="false" ht="15" hidden="false" customHeight="true" outlineLevel="0" collapsed="false">
      <c r="B162" s="102" t="n">
        <v>53</v>
      </c>
      <c r="C162" s="14" t="s">
        <v>97</v>
      </c>
      <c r="D162" s="103"/>
      <c r="E162" s="33"/>
      <c r="F162" s="104" t="n">
        <f aca="false">E162/15432.3584</f>
        <v>0</v>
      </c>
      <c r="G162" s="33"/>
      <c r="H162" s="104" t="n">
        <f aca="false">G162*F162</f>
        <v>0</v>
      </c>
      <c r="I162" s="36" t="n">
        <f aca="false">IFERROR(15432.3584/G162,0)</f>
        <v>0</v>
      </c>
      <c r="J162" s="103"/>
      <c r="K162" s="32"/>
      <c r="L162" s="32"/>
      <c r="M162" s="103"/>
      <c r="N162" s="105"/>
      <c r="O162" s="106"/>
      <c r="P162" s="103"/>
      <c r="Q162" s="107"/>
      <c r="R162" s="38" t="n">
        <f aca="false">Q163/100</f>
        <v>0</v>
      </c>
      <c r="S162" s="108"/>
      <c r="T162" s="109" t="n">
        <f aca="false">(N162*S162)/1000</f>
        <v>0</v>
      </c>
      <c r="U162" s="103"/>
      <c r="V162" s="103"/>
      <c r="W162" s="103"/>
      <c r="X162" s="111"/>
      <c r="Y162" s="111"/>
      <c r="Z162" s="111"/>
      <c r="AA162" s="103"/>
      <c r="AB162" s="53"/>
      <c r="AC162" s="54" t="n">
        <f aca="false">R162+O164+H162+J163</f>
        <v>0</v>
      </c>
      <c r="AD162" s="54" t="n">
        <f aca="false">AC162*20</f>
        <v>0</v>
      </c>
      <c r="AE162" s="54" t="n">
        <f aca="false">AC162*50</f>
        <v>0</v>
      </c>
      <c r="AF162" s="54" t="n">
        <f aca="false">AC162*250</f>
        <v>0</v>
      </c>
      <c r="AG162" s="54" t="n">
        <f aca="false">AC162*1000</f>
        <v>0</v>
      </c>
      <c r="AH162" s="54" t="n">
        <f aca="false">AC162*5000</f>
        <v>0</v>
      </c>
    </row>
    <row r="163" customFormat="false" ht="15" hidden="false" customHeight="true" outlineLevel="0" collapsed="false">
      <c r="B163" s="102"/>
      <c r="C163" s="14"/>
      <c r="D163" s="103"/>
      <c r="E163" s="33"/>
      <c r="F163" s="104"/>
      <c r="G163" s="33"/>
      <c r="H163" s="104"/>
      <c r="I163" s="36"/>
      <c r="J163" s="32"/>
      <c r="K163" s="32"/>
      <c r="L163" s="32"/>
      <c r="M163" s="103"/>
      <c r="N163" s="105"/>
      <c r="O163" s="106"/>
      <c r="P163" s="103"/>
      <c r="Q163" s="33"/>
      <c r="R163" s="38"/>
      <c r="S163" s="108"/>
      <c r="T163" s="109"/>
      <c r="U163" s="103"/>
      <c r="V163" s="103"/>
      <c r="W163" s="103"/>
      <c r="X163" s="111"/>
      <c r="Y163" s="111"/>
      <c r="Z163" s="111"/>
      <c r="AA163" s="103"/>
      <c r="AB163" s="53"/>
      <c r="AC163" s="54"/>
      <c r="AD163" s="54"/>
      <c r="AE163" s="54"/>
      <c r="AF163" s="54"/>
      <c r="AG163" s="54"/>
      <c r="AH163" s="54"/>
    </row>
    <row r="164" customFormat="false" ht="15" hidden="false" customHeight="true" outlineLevel="0" collapsed="false">
      <c r="B164" s="102"/>
      <c r="C164" s="14"/>
      <c r="D164" s="103"/>
      <c r="E164" s="33"/>
      <c r="F164" s="104"/>
      <c r="G164" s="33"/>
      <c r="H164" s="104"/>
      <c r="I164" s="36" t="n">
        <f aca="false">I162/2</f>
        <v>0</v>
      </c>
      <c r="J164" s="32"/>
      <c r="K164" s="32"/>
      <c r="L164" s="32"/>
      <c r="M164" s="37"/>
      <c r="N164" s="105"/>
      <c r="O164" s="38" t="n">
        <f aca="false">O162/500</f>
        <v>0</v>
      </c>
      <c r="P164" s="103"/>
      <c r="Q164" s="33"/>
      <c r="R164" s="38"/>
      <c r="S164" s="108"/>
      <c r="T164" s="54" t="n">
        <f aca="false">(N162/15.4323584)*(S162/3.28083989501312)*0.1</f>
        <v>0</v>
      </c>
      <c r="U164" s="103"/>
      <c r="V164" s="103"/>
      <c r="W164" s="103"/>
      <c r="X164" s="111"/>
      <c r="Y164" s="111"/>
      <c r="Z164" s="111"/>
      <c r="AA164" s="103"/>
      <c r="AB164" s="53"/>
      <c r="AC164" s="54"/>
      <c r="AD164" s="54"/>
      <c r="AE164" s="54"/>
      <c r="AF164" s="54"/>
      <c r="AG164" s="54"/>
      <c r="AH164" s="54"/>
    </row>
    <row r="165" customFormat="false" ht="15" hidden="false" customHeight="true" outlineLevel="0" collapsed="false">
      <c r="B165" s="102" t="n">
        <v>54</v>
      </c>
      <c r="C165" s="14" t="s">
        <v>97</v>
      </c>
      <c r="D165" s="103"/>
      <c r="E165" s="33"/>
      <c r="F165" s="104" t="n">
        <f aca="false">E165/15432.3584</f>
        <v>0</v>
      </c>
      <c r="G165" s="33"/>
      <c r="H165" s="104" t="n">
        <f aca="false">G165*F165</f>
        <v>0</v>
      </c>
      <c r="I165" s="36" t="n">
        <f aca="false">IFERROR(15432.3584/G165,0)</f>
        <v>0</v>
      </c>
      <c r="J165" s="103"/>
      <c r="K165" s="32"/>
      <c r="L165" s="32"/>
      <c r="M165" s="103"/>
      <c r="N165" s="105"/>
      <c r="O165" s="106"/>
      <c r="P165" s="103"/>
      <c r="Q165" s="107"/>
      <c r="R165" s="38" t="n">
        <f aca="false">Q166/100</f>
        <v>0</v>
      </c>
      <c r="S165" s="108"/>
      <c r="T165" s="109" t="n">
        <f aca="false">(N165*S165)/1000</f>
        <v>0</v>
      </c>
      <c r="U165" s="103"/>
      <c r="V165" s="103"/>
      <c r="W165" s="103"/>
      <c r="X165" s="111"/>
      <c r="Y165" s="111"/>
      <c r="Z165" s="111"/>
      <c r="AA165" s="103"/>
      <c r="AB165" s="53"/>
      <c r="AC165" s="54" t="n">
        <f aca="false">R165+O167+H165+J166</f>
        <v>0</v>
      </c>
      <c r="AD165" s="54" t="n">
        <f aca="false">AC165*20</f>
        <v>0</v>
      </c>
      <c r="AE165" s="54" t="n">
        <f aca="false">AC165*50</f>
        <v>0</v>
      </c>
      <c r="AF165" s="54" t="n">
        <f aca="false">AC165*250</f>
        <v>0</v>
      </c>
      <c r="AG165" s="54" t="n">
        <f aca="false">AC165*1000</f>
        <v>0</v>
      </c>
      <c r="AH165" s="54" t="n">
        <f aca="false">AC165*5000</f>
        <v>0</v>
      </c>
    </row>
    <row r="166" customFormat="false" ht="15" hidden="false" customHeight="true" outlineLevel="0" collapsed="false">
      <c r="B166" s="102"/>
      <c r="C166" s="14"/>
      <c r="D166" s="103"/>
      <c r="E166" s="33"/>
      <c r="F166" s="104"/>
      <c r="G166" s="33"/>
      <c r="H166" s="104"/>
      <c r="I166" s="36"/>
      <c r="J166" s="32"/>
      <c r="K166" s="32"/>
      <c r="L166" s="32"/>
      <c r="M166" s="103"/>
      <c r="N166" s="105"/>
      <c r="O166" s="106"/>
      <c r="P166" s="103"/>
      <c r="Q166" s="33"/>
      <c r="R166" s="38"/>
      <c r="S166" s="108"/>
      <c r="T166" s="109"/>
      <c r="U166" s="103"/>
      <c r="V166" s="103"/>
      <c r="W166" s="103"/>
      <c r="X166" s="111"/>
      <c r="Y166" s="111"/>
      <c r="Z166" s="111"/>
      <c r="AA166" s="103"/>
      <c r="AB166" s="53"/>
      <c r="AC166" s="54"/>
      <c r="AD166" s="54"/>
      <c r="AE166" s="54"/>
      <c r="AF166" s="54"/>
      <c r="AG166" s="54"/>
      <c r="AH166" s="54"/>
    </row>
    <row r="167" customFormat="false" ht="15" hidden="false" customHeight="true" outlineLevel="0" collapsed="false">
      <c r="B167" s="102"/>
      <c r="C167" s="14"/>
      <c r="D167" s="103"/>
      <c r="E167" s="33"/>
      <c r="F167" s="104"/>
      <c r="G167" s="33"/>
      <c r="H167" s="104"/>
      <c r="I167" s="36" t="n">
        <f aca="false">I165/2</f>
        <v>0</v>
      </c>
      <c r="J167" s="32"/>
      <c r="K167" s="32"/>
      <c r="L167" s="32"/>
      <c r="M167" s="37"/>
      <c r="N167" s="105"/>
      <c r="O167" s="38" t="n">
        <f aca="false">O165/500</f>
        <v>0</v>
      </c>
      <c r="P167" s="103"/>
      <c r="Q167" s="33"/>
      <c r="R167" s="38"/>
      <c r="S167" s="108"/>
      <c r="T167" s="54" t="n">
        <f aca="false">(N165/15.4323584)*(S165/3.28083989501312)*0.1</f>
        <v>0</v>
      </c>
      <c r="U167" s="103"/>
      <c r="V167" s="103"/>
      <c r="W167" s="103"/>
      <c r="X167" s="111"/>
      <c r="Y167" s="111"/>
      <c r="Z167" s="111"/>
      <c r="AA167" s="103"/>
      <c r="AB167" s="53"/>
      <c r="AC167" s="54"/>
      <c r="AD167" s="54"/>
      <c r="AE167" s="54"/>
      <c r="AF167" s="54"/>
      <c r="AG167" s="54"/>
      <c r="AH167" s="54"/>
    </row>
    <row r="168" customFormat="false" ht="15" hidden="false" customHeight="true" outlineLevel="0" collapsed="false">
      <c r="B168" s="102" t="n">
        <v>55</v>
      </c>
      <c r="C168" s="14" t="s">
        <v>97</v>
      </c>
      <c r="D168" s="103"/>
      <c r="E168" s="33"/>
      <c r="F168" s="104" t="n">
        <f aca="false">E168/15432.3584</f>
        <v>0</v>
      </c>
      <c r="G168" s="33"/>
      <c r="H168" s="104" t="n">
        <f aca="false">G168*F168</f>
        <v>0</v>
      </c>
      <c r="I168" s="36" t="n">
        <f aca="false">IFERROR(15432.3584/G168,0)</f>
        <v>0</v>
      </c>
      <c r="J168" s="103"/>
      <c r="K168" s="32"/>
      <c r="L168" s="32"/>
      <c r="M168" s="103"/>
      <c r="N168" s="105"/>
      <c r="O168" s="106"/>
      <c r="P168" s="103"/>
      <c r="Q168" s="107"/>
      <c r="R168" s="38" t="n">
        <f aca="false">Q169/100</f>
        <v>0</v>
      </c>
      <c r="S168" s="108"/>
      <c r="T168" s="109" t="n">
        <f aca="false">(N168*S168)/1000</f>
        <v>0</v>
      </c>
      <c r="U168" s="103"/>
      <c r="V168" s="103"/>
      <c r="W168" s="103"/>
      <c r="X168" s="111"/>
      <c r="Y168" s="111"/>
      <c r="Z168" s="111"/>
      <c r="AA168" s="103"/>
      <c r="AB168" s="53"/>
      <c r="AC168" s="54" t="n">
        <f aca="false">R168+O170+H168+J169</f>
        <v>0</v>
      </c>
      <c r="AD168" s="54" t="n">
        <f aca="false">AC168*20</f>
        <v>0</v>
      </c>
      <c r="AE168" s="54" t="n">
        <f aca="false">AC168*50</f>
        <v>0</v>
      </c>
      <c r="AF168" s="54" t="n">
        <f aca="false">AC168*250</f>
        <v>0</v>
      </c>
      <c r="AG168" s="54" t="n">
        <f aca="false">AC168*1000</f>
        <v>0</v>
      </c>
      <c r="AH168" s="54" t="n">
        <f aca="false">AC168*5000</f>
        <v>0</v>
      </c>
    </row>
    <row r="169" customFormat="false" ht="15" hidden="false" customHeight="true" outlineLevel="0" collapsed="false">
      <c r="B169" s="102"/>
      <c r="C169" s="14"/>
      <c r="D169" s="103"/>
      <c r="E169" s="33"/>
      <c r="F169" s="104"/>
      <c r="G169" s="33"/>
      <c r="H169" s="104"/>
      <c r="I169" s="36"/>
      <c r="J169" s="32"/>
      <c r="K169" s="32"/>
      <c r="L169" s="32"/>
      <c r="M169" s="103"/>
      <c r="N169" s="105"/>
      <c r="O169" s="106"/>
      <c r="P169" s="103"/>
      <c r="Q169" s="33"/>
      <c r="R169" s="38"/>
      <c r="S169" s="108"/>
      <c r="T169" s="109"/>
      <c r="U169" s="103"/>
      <c r="V169" s="103"/>
      <c r="W169" s="103"/>
      <c r="X169" s="111"/>
      <c r="Y169" s="111"/>
      <c r="Z169" s="111"/>
      <c r="AA169" s="103"/>
      <c r="AB169" s="53"/>
      <c r="AC169" s="54"/>
      <c r="AD169" s="54"/>
      <c r="AE169" s="54"/>
      <c r="AF169" s="54"/>
      <c r="AG169" s="54"/>
      <c r="AH169" s="54"/>
    </row>
    <row r="170" customFormat="false" ht="15" hidden="false" customHeight="true" outlineLevel="0" collapsed="false">
      <c r="B170" s="102"/>
      <c r="C170" s="14"/>
      <c r="D170" s="103"/>
      <c r="E170" s="33"/>
      <c r="F170" s="104"/>
      <c r="G170" s="33"/>
      <c r="H170" s="104"/>
      <c r="I170" s="36" t="n">
        <f aca="false">I168/2</f>
        <v>0</v>
      </c>
      <c r="J170" s="32"/>
      <c r="K170" s="32"/>
      <c r="L170" s="32"/>
      <c r="M170" s="37"/>
      <c r="N170" s="105"/>
      <c r="O170" s="38" t="n">
        <f aca="false">O168/500</f>
        <v>0</v>
      </c>
      <c r="P170" s="103"/>
      <c r="Q170" s="33"/>
      <c r="R170" s="38"/>
      <c r="S170" s="108"/>
      <c r="T170" s="54" t="n">
        <f aca="false">(N168/15.4323584)*(S168/3.28083989501312)*0.1</f>
        <v>0</v>
      </c>
      <c r="U170" s="103"/>
      <c r="V170" s="103"/>
      <c r="W170" s="103"/>
      <c r="X170" s="111"/>
      <c r="Y170" s="111"/>
      <c r="Z170" s="111"/>
      <c r="AA170" s="103"/>
      <c r="AB170" s="53"/>
      <c r="AC170" s="54"/>
      <c r="AD170" s="54"/>
      <c r="AE170" s="54"/>
      <c r="AF170" s="54"/>
      <c r="AG170" s="54"/>
      <c r="AH170" s="54"/>
    </row>
    <row r="171" customFormat="false" ht="15" hidden="false" customHeight="true" outlineLevel="0" collapsed="false">
      <c r="B171" s="102" t="n">
        <v>56</v>
      </c>
      <c r="C171" s="14" t="s">
        <v>97</v>
      </c>
      <c r="D171" s="103"/>
      <c r="E171" s="33"/>
      <c r="F171" s="104" t="n">
        <f aca="false">E171/15432.3584</f>
        <v>0</v>
      </c>
      <c r="G171" s="33"/>
      <c r="H171" s="104" t="n">
        <f aca="false">G171*F171</f>
        <v>0</v>
      </c>
      <c r="I171" s="36" t="n">
        <f aca="false">IFERROR(15432.3584/G171,0)</f>
        <v>0</v>
      </c>
      <c r="J171" s="103"/>
      <c r="K171" s="32"/>
      <c r="L171" s="32"/>
      <c r="M171" s="103"/>
      <c r="N171" s="105"/>
      <c r="O171" s="106"/>
      <c r="P171" s="103"/>
      <c r="Q171" s="107"/>
      <c r="R171" s="38" t="n">
        <f aca="false">Q172/100</f>
        <v>0</v>
      </c>
      <c r="S171" s="108"/>
      <c r="T171" s="109" t="n">
        <f aca="false">(N171*S171)/1000</f>
        <v>0</v>
      </c>
      <c r="U171" s="103"/>
      <c r="V171" s="103"/>
      <c r="W171" s="103"/>
      <c r="X171" s="111"/>
      <c r="Y171" s="111"/>
      <c r="Z171" s="111"/>
      <c r="AA171" s="103"/>
      <c r="AB171" s="53"/>
      <c r="AC171" s="54" t="n">
        <f aca="false">R171+O173+H171+J172</f>
        <v>0</v>
      </c>
      <c r="AD171" s="54" t="n">
        <f aca="false">AC171*20</f>
        <v>0</v>
      </c>
      <c r="AE171" s="54" t="n">
        <f aca="false">AC171*50</f>
        <v>0</v>
      </c>
      <c r="AF171" s="54" t="n">
        <f aca="false">AC171*250</f>
        <v>0</v>
      </c>
      <c r="AG171" s="54" t="n">
        <f aca="false">AC171*1000</f>
        <v>0</v>
      </c>
      <c r="AH171" s="54" t="n">
        <f aca="false">AC171*5000</f>
        <v>0</v>
      </c>
    </row>
    <row r="172" customFormat="false" ht="15" hidden="false" customHeight="true" outlineLevel="0" collapsed="false">
      <c r="B172" s="102"/>
      <c r="C172" s="14"/>
      <c r="D172" s="103"/>
      <c r="E172" s="33"/>
      <c r="F172" s="104"/>
      <c r="G172" s="33"/>
      <c r="H172" s="104"/>
      <c r="I172" s="36"/>
      <c r="J172" s="32"/>
      <c r="K172" s="32"/>
      <c r="L172" s="32"/>
      <c r="M172" s="103"/>
      <c r="N172" s="105"/>
      <c r="O172" s="106"/>
      <c r="P172" s="103"/>
      <c r="Q172" s="33"/>
      <c r="R172" s="38"/>
      <c r="S172" s="108"/>
      <c r="T172" s="109"/>
      <c r="U172" s="103"/>
      <c r="V172" s="103"/>
      <c r="W172" s="103"/>
      <c r="X172" s="111"/>
      <c r="Y172" s="111"/>
      <c r="Z172" s="111"/>
      <c r="AA172" s="103"/>
      <c r="AB172" s="53"/>
      <c r="AC172" s="54"/>
      <c r="AD172" s="54"/>
      <c r="AE172" s="54"/>
      <c r="AF172" s="54"/>
      <c r="AG172" s="54"/>
      <c r="AH172" s="54"/>
    </row>
    <row r="173" customFormat="false" ht="15" hidden="false" customHeight="true" outlineLevel="0" collapsed="false">
      <c r="B173" s="102"/>
      <c r="C173" s="14"/>
      <c r="D173" s="103"/>
      <c r="E173" s="33"/>
      <c r="F173" s="104"/>
      <c r="G173" s="33"/>
      <c r="H173" s="104"/>
      <c r="I173" s="36" t="n">
        <f aca="false">I171/2</f>
        <v>0</v>
      </c>
      <c r="J173" s="32"/>
      <c r="K173" s="32"/>
      <c r="L173" s="32"/>
      <c r="M173" s="37"/>
      <c r="N173" s="105"/>
      <c r="O173" s="38" t="n">
        <f aca="false">O171/500</f>
        <v>0</v>
      </c>
      <c r="P173" s="103"/>
      <c r="Q173" s="33"/>
      <c r="R173" s="38"/>
      <c r="S173" s="108"/>
      <c r="T173" s="54" t="n">
        <f aca="false">(N171/15.4323584)*(S171/3.28083989501312)*0.1</f>
        <v>0</v>
      </c>
      <c r="U173" s="103"/>
      <c r="V173" s="103"/>
      <c r="W173" s="103"/>
      <c r="X173" s="111"/>
      <c r="Y173" s="111"/>
      <c r="Z173" s="111"/>
      <c r="AA173" s="103"/>
      <c r="AB173" s="53"/>
      <c r="AC173" s="54"/>
      <c r="AD173" s="54"/>
      <c r="AE173" s="54"/>
      <c r="AF173" s="54"/>
      <c r="AG173" s="54"/>
      <c r="AH173" s="54"/>
    </row>
    <row r="174" customFormat="false" ht="15" hidden="false" customHeight="true" outlineLevel="0" collapsed="false">
      <c r="B174" s="102" t="n">
        <v>57</v>
      </c>
      <c r="C174" s="14" t="s">
        <v>97</v>
      </c>
      <c r="D174" s="103"/>
      <c r="E174" s="33"/>
      <c r="F174" s="104" t="n">
        <f aca="false">E174/15432.3584</f>
        <v>0</v>
      </c>
      <c r="G174" s="33"/>
      <c r="H174" s="104" t="n">
        <f aca="false">G174*F174</f>
        <v>0</v>
      </c>
      <c r="I174" s="36" t="n">
        <f aca="false">IFERROR(15432.3584/G174,0)</f>
        <v>0</v>
      </c>
      <c r="J174" s="103"/>
      <c r="K174" s="32"/>
      <c r="L174" s="32"/>
      <c r="M174" s="103"/>
      <c r="N174" s="105"/>
      <c r="O174" s="106"/>
      <c r="P174" s="103"/>
      <c r="Q174" s="107"/>
      <c r="R174" s="38" t="n">
        <f aca="false">Q175/100</f>
        <v>0</v>
      </c>
      <c r="S174" s="108"/>
      <c r="T174" s="109" t="n">
        <f aca="false">(N174*S174)/1000</f>
        <v>0</v>
      </c>
      <c r="U174" s="103"/>
      <c r="V174" s="103"/>
      <c r="W174" s="103"/>
      <c r="X174" s="111"/>
      <c r="Y174" s="111"/>
      <c r="Z174" s="111"/>
      <c r="AA174" s="103"/>
      <c r="AB174" s="53"/>
      <c r="AC174" s="54" t="n">
        <f aca="false">R174+O176+H174+J175</f>
        <v>0</v>
      </c>
      <c r="AD174" s="54" t="n">
        <f aca="false">AC174*20</f>
        <v>0</v>
      </c>
      <c r="AE174" s="54" t="n">
        <f aca="false">AC174*50</f>
        <v>0</v>
      </c>
      <c r="AF174" s="54" t="n">
        <f aca="false">AC174*250</f>
        <v>0</v>
      </c>
      <c r="AG174" s="54" t="n">
        <f aca="false">AC174*1000</f>
        <v>0</v>
      </c>
      <c r="AH174" s="54" t="n">
        <f aca="false">AC174*5000</f>
        <v>0</v>
      </c>
    </row>
    <row r="175" customFormat="false" ht="15" hidden="false" customHeight="true" outlineLevel="0" collapsed="false">
      <c r="B175" s="102"/>
      <c r="C175" s="14"/>
      <c r="D175" s="103"/>
      <c r="E175" s="33"/>
      <c r="F175" s="104"/>
      <c r="G175" s="33"/>
      <c r="H175" s="104"/>
      <c r="I175" s="36"/>
      <c r="J175" s="32"/>
      <c r="K175" s="32"/>
      <c r="L175" s="32"/>
      <c r="M175" s="103"/>
      <c r="N175" s="105"/>
      <c r="O175" s="106"/>
      <c r="P175" s="103"/>
      <c r="Q175" s="33"/>
      <c r="R175" s="38"/>
      <c r="S175" s="108"/>
      <c r="T175" s="109"/>
      <c r="U175" s="103"/>
      <c r="V175" s="103"/>
      <c r="W175" s="103"/>
      <c r="X175" s="111"/>
      <c r="Y175" s="111"/>
      <c r="Z175" s="111"/>
      <c r="AA175" s="103"/>
      <c r="AB175" s="53"/>
      <c r="AC175" s="54"/>
      <c r="AD175" s="54"/>
      <c r="AE175" s="54"/>
      <c r="AF175" s="54"/>
      <c r="AG175" s="54"/>
      <c r="AH175" s="54"/>
    </row>
    <row r="176" customFormat="false" ht="15" hidden="false" customHeight="true" outlineLevel="0" collapsed="false">
      <c r="B176" s="102"/>
      <c r="C176" s="14"/>
      <c r="D176" s="103"/>
      <c r="E176" s="33"/>
      <c r="F176" s="104"/>
      <c r="G176" s="33"/>
      <c r="H176" s="104"/>
      <c r="I176" s="36" t="n">
        <f aca="false">I174/2</f>
        <v>0</v>
      </c>
      <c r="J176" s="32"/>
      <c r="K176" s="32"/>
      <c r="L176" s="32"/>
      <c r="M176" s="37"/>
      <c r="N176" s="105"/>
      <c r="O176" s="38" t="n">
        <f aca="false">O174/500</f>
        <v>0</v>
      </c>
      <c r="P176" s="103"/>
      <c r="Q176" s="33"/>
      <c r="R176" s="38"/>
      <c r="S176" s="108"/>
      <c r="T176" s="54" t="n">
        <f aca="false">(N174/15.4323584)*(S174/3.28083989501312)*0.1</f>
        <v>0</v>
      </c>
      <c r="U176" s="103"/>
      <c r="V176" s="103"/>
      <c r="W176" s="103"/>
      <c r="X176" s="111"/>
      <c r="Y176" s="111"/>
      <c r="Z176" s="111"/>
      <c r="AA176" s="103"/>
      <c r="AB176" s="53"/>
      <c r="AC176" s="54"/>
      <c r="AD176" s="54"/>
      <c r="AE176" s="54"/>
      <c r="AF176" s="54"/>
      <c r="AG176" s="54"/>
      <c r="AH176" s="54"/>
    </row>
    <row r="177" customFormat="false" ht="15" hidden="false" customHeight="true" outlineLevel="0" collapsed="false">
      <c r="B177" s="102" t="n">
        <v>58</v>
      </c>
      <c r="C177" s="14" t="s">
        <v>97</v>
      </c>
      <c r="D177" s="103"/>
      <c r="E177" s="33"/>
      <c r="F177" s="104" t="n">
        <f aca="false">E177/15432.3584</f>
        <v>0</v>
      </c>
      <c r="G177" s="33"/>
      <c r="H177" s="104" t="n">
        <f aca="false">G177*F177</f>
        <v>0</v>
      </c>
      <c r="I177" s="36" t="n">
        <f aca="false">IFERROR(15432.3584/G177,0)</f>
        <v>0</v>
      </c>
      <c r="J177" s="103"/>
      <c r="K177" s="32"/>
      <c r="L177" s="32"/>
      <c r="M177" s="103"/>
      <c r="N177" s="105"/>
      <c r="O177" s="106"/>
      <c r="P177" s="103"/>
      <c r="Q177" s="107"/>
      <c r="R177" s="38" t="n">
        <f aca="false">Q178/100</f>
        <v>0</v>
      </c>
      <c r="S177" s="108"/>
      <c r="T177" s="109" t="n">
        <f aca="false">(N177*S177)/1000</f>
        <v>0</v>
      </c>
      <c r="U177" s="103"/>
      <c r="V177" s="103"/>
      <c r="W177" s="103"/>
      <c r="X177" s="111"/>
      <c r="Y177" s="111"/>
      <c r="Z177" s="111"/>
      <c r="AA177" s="103"/>
      <c r="AB177" s="53"/>
      <c r="AC177" s="54" t="n">
        <f aca="false">R177+O179+H177+J178</f>
        <v>0</v>
      </c>
      <c r="AD177" s="54" t="n">
        <f aca="false">AC177*20</f>
        <v>0</v>
      </c>
      <c r="AE177" s="54" t="n">
        <f aca="false">AC177*50</f>
        <v>0</v>
      </c>
      <c r="AF177" s="54" t="n">
        <f aca="false">AC177*250</f>
        <v>0</v>
      </c>
      <c r="AG177" s="54" t="n">
        <f aca="false">AC177*1000</f>
        <v>0</v>
      </c>
      <c r="AH177" s="54" t="n">
        <f aca="false">AC177*5000</f>
        <v>0</v>
      </c>
    </row>
    <row r="178" customFormat="false" ht="15" hidden="false" customHeight="true" outlineLevel="0" collapsed="false">
      <c r="B178" s="102"/>
      <c r="C178" s="14"/>
      <c r="D178" s="103"/>
      <c r="E178" s="33"/>
      <c r="F178" s="104"/>
      <c r="G178" s="33"/>
      <c r="H178" s="104"/>
      <c r="I178" s="36"/>
      <c r="J178" s="32"/>
      <c r="K178" s="32"/>
      <c r="L178" s="32"/>
      <c r="M178" s="103"/>
      <c r="N178" s="105"/>
      <c r="O178" s="106"/>
      <c r="P178" s="103"/>
      <c r="Q178" s="33"/>
      <c r="R178" s="38"/>
      <c r="S178" s="108"/>
      <c r="T178" s="109"/>
      <c r="U178" s="103"/>
      <c r="V178" s="103"/>
      <c r="W178" s="103"/>
      <c r="X178" s="111"/>
      <c r="Y178" s="111"/>
      <c r="Z178" s="111"/>
      <c r="AA178" s="103"/>
      <c r="AB178" s="53"/>
      <c r="AC178" s="54"/>
      <c r="AD178" s="54"/>
      <c r="AE178" s="54"/>
      <c r="AF178" s="54"/>
      <c r="AG178" s="54"/>
      <c r="AH178" s="54"/>
    </row>
    <row r="179" customFormat="false" ht="15" hidden="false" customHeight="true" outlineLevel="0" collapsed="false">
      <c r="B179" s="102"/>
      <c r="C179" s="14"/>
      <c r="D179" s="103"/>
      <c r="E179" s="33"/>
      <c r="F179" s="104"/>
      <c r="G179" s="33"/>
      <c r="H179" s="104"/>
      <c r="I179" s="36" t="n">
        <f aca="false">I177/2</f>
        <v>0</v>
      </c>
      <c r="J179" s="32"/>
      <c r="K179" s="32"/>
      <c r="L179" s="32"/>
      <c r="M179" s="37"/>
      <c r="N179" s="105"/>
      <c r="O179" s="38" t="n">
        <f aca="false">O177/500</f>
        <v>0</v>
      </c>
      <c r="P179" s="103"/>
      <c r="Q179" s="33"/>
      <c r="R179" s="38"/>
      <c r="S179" s="108"/>
      <c r="T179" s="54" t="n">
        <f aca="false">(N177/15.4323584)*(S177/3.28083989501312)*0.1</f>
        <v>0</v>
      </c>
      <c r="U179" s="103"/>
      <c r="V179" s="103"/>
      <c r="W179" s="103"/>
      <c r="X179" s="111"/>
      <c r="Y179" s="111"/>
      <c r="Z179" s="111"/>
      <c r="AA179" s="103"/>
      <c r="AB179" s="53"/>
      <c r="AC179" s="54"/>
      <c r="AD179" s="54"/>
      <c r="AE179" s="54"/>
      <c r="AF179" s="54"/>
      <c r="AG179" s="54"/>
      <c r="AH179" s="54"/>
    </row>
    <row r="180" customFormat="false" ht="15" hidden="false" customHeight="true" outlineLevel="0" collapsed="false">
      <c r="B180" s="102" t="n">
        <v>59</v>
      </c>
      <c r="C180" s="14" t="s">
        <v>97</v>
      </c>
      <c r="D180" s="103"/>
      <c r="E180" s="33"/>
      <c r="F180" s="104" t="n">
        <f aca="false">E180/15432.3584</f>
        <v>0</v>
      </c>
      <c r="G180" s="33"/>
      <c r="H180" s="104" t="n">
        <f aca="false">G180*F180</f>
        <v>0</v>
      </c>
      <c r="I180" s="36" t="n">
        <f aca="false">IFERROR(15432.3584/G180,0)</f>
        <v>0</v>
      </c>
      <c r="J180" s="103"/>
      <c r="K180" s="32"/>
      <c r="L180" s="32"/>
      <c r="M180" s="103"/>
      <c r="N180" s="105"/>
      <c r="O180" s="106"/>
      <c r="P180" s="103"/>
      <c r="Q180" s="107"/>
      <c r="R180" s="38" t="n">
        <f aca="false">Q181/100</f>
        <v>0</v>
      </c>
      <c r="S180" s="108"/>
      <c r="T180" s="109" t="n">
        <f aca="false">(N180*S180)/1000</f>
        <v>0</v>
      </c>
      <c r="U180" s="103"/>
      <c r="V180" s="103"/>
      <c r="W180" s="103"/>
      <c r="X180" s="111"/>
      <c r="Y180" s="111"/>
      <c r="Z180" s="111"/>
      <c r="AA180" s="103"/>
      <c r="AB180" s="53"/>
      <c r="AC180" s="54" t="n">
        <f aca="false">R180+O182+H180+J181</f>
        <v>0</v>
      </c>
      <c r="AD180" s="54" t="n">
        <f aca="false">AC180*20</f>
        <v>0</v>
      </c>
      <c r="AE180" s="54" t="n">
        <f aca="false">AC180*50</f>
        <v>0</v>
      </c>
      <c r="AF180" s="54" t="n">
        <f aca="false">AC180*250</f>
        <v>0</v>
      </c>
      <c r="AG180" s="54" t="n">
        <f aca="false">AC180*1000</f>
        <v>0</v>
      </c>
      <c r="AH180" s="54" t="n">
        <f aca="false">AC180*5000</f>
        <v>0</v>
      </c>
    </row>
    <row r="181" customFormat="false" ht="15" hidden="false" customHeight="true" outlineLevel="0" collapsed="false">
      <c r="B181" s="102"/>
      <c r="C181" s="14"/>
      <c r="D181" s="103"/>
      <c r="E181" s="33"/>
      <c r="F181" s="104"/>
      <c r="G181" s="33"/>
      <c r="H181" s="104"/>
      <c r="I181" s="36"/>
      <c r="J181" s="32"/>
      <c r="K181" s="32"/>
      <c r="L181" s="32"/>
      <c r="M181" s="103"/>
      <c r="N181" s="105"/>
      <c r="O181" s="106"/>
      <c r="P181" s="103"/>
      <c r="Q181" s="33"/>
      <c r="R181" s="38"/>
      <c r="S181" s="108"/>
      <c r="T181" s="109"/>
      <c r="U181" s="103"/>
      <c r="V181" s="103"/>
      <c r="W181" s="103"/>
      <c r="X181" s="111"/>
      <c r="Y181" s="111"/>
      <c r="Z181" s="111"/>
      <c r="AA181" s="103"/>
      <c r="AB181" s="53"/>
      <c r="AC181" s="54"/>
      <c r="AD181" s="54"/>
      <c r="AE181" s="54"/>
      <c r="AF181" s="54"/>
      <c r="AG181" s="54"/>
      <c r="AH181" s="54"/>
    </row>
    <row r="182" customFormat="false" ht="15" hidden="false" customHeight="true" outlineLevel="0" collapsed="false">
      <c r="B182" s="102"/>
      <c r="C182" s="14"/>
      <c r="D182" s="103"/>
      <c r="E182" s="33"/>
      <c r="F182" s="104"/>
      <c r="G182" s="33"/>
      <c r="H182" s="104"/>
      <c r="I182" s="36" t="n">
        <f aca="false">I180/2</f>
        <v>0</v>
      </c>
      <c r="J182" s="32"/>
      <c r="K182" s="32"/>
      <c r="L182" s="32"/>
      <c r="M182" s="37"/>
      <c r="N182" s="105"/>
      <c r="O182" s="38" t="n">
        <f aca="false">O180/500</f>
        <v>0</v>
      </c>
      <c r="P182" s="103"/>
      <c r="Q182" s="33"/>
      <c r="R182" s="38"/>
      <c r="S182" s="108"/>
      <c r="T182" s="54" t="n">
        <f aca="false">(N180/15.4323584)*(S180/3.28083989501312)*0.1</f>
        <v>0</v>
      </c>
      <c r="U182" s="103"/>
      <c r="V182" s="103"/>
      <c r="W182" s="103"/>
      <c r="X182" s="111"/>
      <c r="Y182" s="111"/>
      <c r="Z182" s="111"/>
      <c r="AA182" s="103"/>
      <c r="AB182" s="53"/>
      <c r="AC182" s="54"/>
      <c r="AD182" s="54"/>
      <c r="AE182" s="54"/>
      <c r="AF182" s="54"/>
      <c r="AG182" s="54"/>
      <c r="AH182" s="54"/>
    </row>
    <row r="183" customFormat="false" ht="15" hidden="false" customHeight="true" outlineLevel="0" collapsed="false">
      <c r="B183" s="102" t="n">
        <v>60</v>
      </c>
      <c r="C183" s="14" t="s">
        <v>97</v>
      </c>
      <c r="D183" s="103"/>
      <c r="E183" s="33"/>
      <c r="F183" s="104" t="n">
        <f aca="false">E183/15432.3584</f>
        <v>0</v>
      </c>
      <c r="G183" s="33"/>
      <c r="H183" s="104" t="n">
        <f aca="false">G183*F183</f>
        <v>0</v>
      </c>
      <c r="I183" s="36" t="n">
        <f aca="false">IFERROR(15432.3584/G183,0)</f>
        <v>0</v>
      </c>
      <c r="J183" s="103"/>
      <c r="K183" s="32"/>
      <c r="L183" s="32"/>
      <c r="M183" s="103"/>
      <c r="N183" s="105"/>
      <c r="O183" s="106"/>
      <c r="P183" s="103"/>
      <c r="Q183" s="107"/>
      <c r="R183" s="38" t="n">
        <f aca="false">Q184/100</f>
        <v>0</v>
      </c>
      <c r="S183" s="108"/>
      <c r="T183" s="109" t="n">
        <f aca="false">(N183*S183)/1000</f>
        <v>0</v>
      </c>
      <c r="U183" s="103"/>
      <c r="V183" s="103"/>
      <c r="W183" s="103"/>
      <c r="X183" s="111"/>
      <c r="Y183" s="111"/>
      <c r="Z183" s="111"/>
      <c r="AA183" s="103"/>
      <c r="AB183" s="53"/>
      <c r="AC183" s="54" t="n">
        <f aca="false">R183+O185+H183+J184</f>
        <v>0</v>
      </c>
      <c r="AD183" s="54" t="n">
        <f aca="false">AC183*20</f>
        <v>0</v>
      </c>
      <c r="AE183" s="54" t="n">
        <f aca="false">AC183*50</f>
        <v>0</v>
      </c>
      <c r="AF183" s="54" t="n">
        <f aca="false">AC183*250</f>
        <v>0</v>
      </c>
      <c r="AG183" s="54" t="n">
        <f aca="false">AC183*1000</f>
        <v>0</v>
      </c>
      <c r="AH183" s="54" t="n">
        <f aca="false">AC183*5000</f>
        <v>0</v>
      </c>
    </row>
    <row r="184" customFormat="false" ht="15" hidden="false" customHeight="true" outlineLevel="0" collapsed="false">
      <c r="B184" s="102"/>
      <c r="C184" s="14"/>
      <c r="D184" s="103"/>
      <c r="E184" s="33"/>
      <c r="F184" s="104"/>
      <c r="G184" s="33"/>
      <c r="H184" s="104"/>
      <c r="I184" s="36"/>
      <c r="J184" s="32"/>
      <c r="K184" s="32"/>
      <c r="L184" s="32"/>
      <c r="M184" s="103"/>
      <c r="N184" s="105"/>
      <c r="O184" s="106"/>
      <c r="P184" s="103"/>
      <c r="Q184" s="33"/>
      <c r="R184" s="38"/>
      <c r="S184" s="108"/>
      <c r="T184" s="109"/>
      <c r="U184" s="103"/>
      <c r="V184" s="103"/>
      <c r="W184" s="103"/>
      <c r="X184" s="111"/>
      <c r="Y184" s="111"/>
      <c r="Z184" s="111"/>
      <c r="AA184" s="103"/>
      <c r="AB184" s="53"/>
      <c r="AC184" s="54"/>
      <c r="AD184" s="54"/>
      <c r="AE184" s="54"/>
      <c r="AF184" s="54"/>
      <c r="AG184" s="54"/>
      <c r="AH184" s="54"/>
    </row>
    <row r="185" customFormat="false" ht="15" hidden="false" customHeight="true" outlineLevel="0" collapsed="false">
      <c r="B185" s="102"/>
      <c r="C185" s="14"/>
      <c r="D185" s="103"/>
      <c r="E185" s="33"/>
      <c r="F185" s="104"/>
      <c r="G185" s="33"/>
      <c r="H185" s="104"/>
      <c r="I185" s="36" t="n">
        <f aca="false">I183/2</f>
        <v>0</v>
      </c>
      <c r="J185" s="32"/>
      <c r="K185" s="32"/>
      <c r="L185" s="32"/>
      <c r="M185" s="37"/>
      <c r="N185" s="105"/>
      <c r="O185" s="38" t="n">
        <f aca="false">O183/500</f>
        <v>0</v>
      </c>
      <c r="P185" s="103"/>
      <c r="Q185" s="33"/>
      <c r="R185" s="38"/>
      <c r="S185" s="108"/>
      <c r="T185" s="54" t="n">
        <f aca="false">(N183/15.4323584)*(S183/3.28083989501312)*0.1</f>
        <v>0</v>
      </c>
      <c r="U185" s="103"/>
      <c r="V185" s="103"/>
      <c r="W185" s="103"/>
      <c r="X185" s="111"/>
      <c r="Y185" s="111"/>
      <c r="Z185" s="111"/>
      <c r="AA185" s="103"/>
      <c r="AB185" s="53"/>
      <c r="AC185" s="54"/>
      <c r="AD185" s="54"/>
      <c r="AE185" s="54"/>
      <c r="AF185" s="54"/>
      <c r="AG185" s="54"/>
      <c r="AH185" s="54"/>
    </row>
    <row r="186" customFormat="false" ht="15" hidden="false" customHeight="true" outlineLevel="0" collapsed="false">
      <c r="B186" s="102" t="n">
        <v>61</v>
      </c>
      <c r="C186" s="14" t="s">
        <v>97</v>
      </c>
      <c r="D186" s="103"/>
      <c r="E186" s="33"/>
      <c r="F186" s="104" t="n">
        <f aca="false">E186/15432.3584</f>
        <v>0</v>
      </c>
      <c r="G186" s="33"/>
      <c r="H186" s="104" t="n">
        <f aca="false">G186*F186</f>
        <v>0</v>
      </c>
      <c r="I186" s="36" t="n">
        <f aca="false">IFERROR(15432.3584/G186,0)</f>
        <v>0</v>
      </c>
      <c r="J186" s="103"/>
      <c r="K186" s="32"/>
      <c r="L186" s="32"/>
      <c r="M186" s="103"/>
      <c r="N186" s="105"/>
      <c r="O186" s="106"/>
      <c r="P186" s="103"/>
      <c r="Q186" s="107"/>
      <c r="R186" s="38" t="n">
        <f aca="false">Q187/100</f>
        <v>0</v>
      </c>
      <c r="S186" s="108"/>
      <c r="T186" s="109" t="n">
        <f aca="false">(N186*S186)/1000</f>
        <v>0</v>
      </c>
      <c r="U186" s="103"/>
      <c r="V186" s="103"/>
      <c r="W186" s="103"/>
      <c r="X186" s="111"/>
      <c r="Y186" s="111"/>
      <c r="Z186" s="111"/>
      <c r="AA186" s="103"/>
      <c r="AB186" s="53"/>
      <c r="AC186" s="54" t="n">
        <f aca="false">R186+O188+H186+J187</f>
        <v>0</v>
      </c>
      <c r="AD186" s="54" t="n">
        <f aca="false">AC186*20</f>
        <v>0</v>
      </c>
      <c r="AE186" s="54" t="n">
        <f aca="false">AC186*50</f>
        <v>0</v>
      </c>
      <c r="AF186" s="54" t="n">
        <f aca="false">AC186*250</f>
        <v>0</v>
      </c>
      <c r="AG186" s="54" t="n">
        <f aca="false">AC186*1000</f>
        <v>0</v>
      </c>
      <c r="AH186" s="54" t="n">
        <f aca="false">AC186*5000</f>
        <v>0</v>
      </c>
    </row>
    <row r="187" customFormat="false" ht="15" hidden="false" customHeight="true" outlineLevel="0" collapsed="false">
      <c r="B187" s="102"/>
      <c r="C187" s="14"/>
      <c r="D187" s="103"/>
      <c r="E187" s="33"/>
      <c r="F187" s="104"/>
      <c r="G187" s="33"/>
      <c r="H187" s="104"/>
      <c r="I187" s="36"/>
      <c r="J187" s="32"/>
      <c r="K187" s="32"/>
      <c r="L187" s="32"/>
      <c r="M187" s="103"/>
      <c r="N187" s="105"/>
      <c r="O187" s="106"/>
      <c r="P187" s="103"/>
      <c r="Q187" s="33"/>
      <c r="R187" s="38"/>
      <c r="S187" s="108"/>
      <c r="T187" s="109"/>
      <c r="U187" s="103"/>
      <c r="V187" s="103"/>
      <c r="W187" s="103"/>
      <c r="X187" s="111"/>
      <c r="Y187" s="111"/>
      <c r="Z187" s="111"/>
      <c r="AA187" s="103"/>
      <c r="AB187" s="53"/>
      <c r="AC187" s="54"/>
      <c r="AD187" s="54"/>
      <c r="AE187" s="54"/>
      <c r="AF187" s="54"/>
      <c r="AG187" s="54"/>
      <c r="AH187" s="54"/>
    </row>
    <row r="188" customFormat="false" ht="15" hidden="false" customHeight="true" outlineLevel="0" collapsed="false">
      <c r="B188" s="102"/>
      <c r="C188" s="14"/>
      <c r="D188" s="103"/>
      <c r="E188" s="33"/>
      <c r="F188" s="104"/>
      <c r="G188" s="33"/>
      <c r="H188" s="104"/>
      <c r="I188" s="36" t="n">
        <f aca="false">I186/2</f>
        <v>0</v>
      </c>
      <c r="J188" s="32"/>
      <c r="K188" s="32"/>
      <c r="L188" s="32"/>
      <c r="M188" s="37"/>
      <c r="N188" s="105"/>
      <c r="O188" s="38" t="n">
        <f aca="false">O186/500</f>
        <v>0</v>
      </c>
      <c r="P188" s="103"/>
      <c r="Q188" s="33"/>
      <c r="R188" s="38"/>
      <c r="S188" s="108"/>
      <c r="T188" s="54" t="n">
        <f aca="false">(N186/15.4323584)*(S186/3.28083989501312)*0.1</f>
        <v>0</v>
      </c>
      <c r="U188" s="103"/>
      <c r="V188" s="103"/>
      <c r="W188" s="103"/>
      <c r="X188" s="111"/>
      <c r="Y188" s="111"/>
      <c r="Z188" s="111"/>
      <c r="AA188" s="103"/>
      <c r="AB188" s="53"/>
      <c r="AC188" s="54"/>
      <c r="AD188" s="54"/>
      <c r="AE188" s="54"/>
      <c r="AF188" s="54"/>
      <c r="AG188" s="54"/>
      <c r="AH188" s="54"/>
    </row>
    <row r="189" customFormat="false" ht="15" hidden="false" customHeight="true" outlineLevel="0" collapsed="false">
      <c r="B189" s="102" t="n">
        <v>62</v>
      </c>
      <c r="C189" s="14" t="s">
        <v>97</v>
      </c>
      <c r="D189" s="103"/>
      <c r="E189" s="33"/>
      <c r="F189" s="104" t="n">
        <f aca="false">E189/15432.3584</f>
        <v>0</v>
      </c>
      <c r="G189" s="33"/>
      <c r="H189" s="104" t="n">
        <f aca="false">G189*F189</f>
        <v>0</v>
      </c>
      <c r="I189" s="36" t="n">
        <f aca="false">IFERROR(15432.3584/G189,0)</f>
        <v>0</v>
      </c>
      <c r="J189" s="103"/>
      <c r="K189" s="32"/>
      <c r="L189" s="32"/>
      <c r="M189" s="103"/>
      <c r="N189" s="105"/>
      <c r="O189" s="106"/>
      <c r="P189" s="103"/>
      <c r="Q189" s="107"/>
      <c r="R189" s="38" t="n">
        <f aca="false">Q190/100</f>
        <v>0</v>
      </c>
      <c r="S189" s="108"/>
      <c r="T189" s="109" t="n">
        <f aca="false">(N189*S189)/1000</f>
        <v>0</v>
      </c>
      <c r="U189" s="103"/>
      <c r="V189" s="103"/>
      <c r="W189" s="103"/>
      <c r="X189" s="111"/>
      <c r="Y189" s="111"/>
      <c r="Z189" s="111"/>
      <c r="AA189" s="103"/>
      <c r="AB189" s="53"/>
      <c r="AC189" s="54" t="n">
        <f aca="false">R189+O191+H189+J190</f>
        <v>0</v>
      </c>
      <c r="AD189" s="54" t="n">
        <f aca="false">AC189*20</f>
        <v>0</v>
      </c>
      <c r="AE189" s="54" t="n">
        <f aca="false">AC189*50</f>
        <v>0</v>
      </c>
      <c r="AF189" s="54" t="n">
        <f aca="false">AC189*250</f>
        <v>0</v>
      </c>
      <c r="AG189" s="54" t="n">
        <f aca="false">AC189*1000</f>
        <v>0</v>
      </c>
      <c r="AH189" s="54" t="n">
        <f aca="false">AC189*5000</f>
        <v>0</v>
      </c>
    </row>
    <row r="190" customFormat="false" ht="15" hidden="false" customHeight="true" outlineLevel="0" collapsed="false">
      <c r="B190" s="102"/>
      <c r="C190" s="14"/>
      <c r="D190" s="103"/>
      <c r="E190" s="33"/>
      <c r="F190" s="104"/>
      <c r="G190" s="33"/>
      <c r="H190" s="104"/>
      <c r="I190" s="36"/>
      <c r="J190" s="32"/>
      <c r="K190" s="32"/>
      <c r="L190" s="32"/>
      <c r="M190" s="103"/>
      <c r="N190" s="105"/>
      <c r="O190" s="106"/>
      <c r="P190" s="103"/>
      <c r="Q190" s="33"/>
      <c r="R190" s="38"/>
      <c r="S190" s="108"/>
      <c r="T190" s="109"/>
      <c r="U190" s="103"/>
      <c r="V190" s="103"/>
      <c r="W190" s="103"/>
      <c r="X190" s="111"/>
      <c r="Y190" s="111"/>
      <c r="Z190" s="111"/>
      <c r="AA190" s="103"/>
      <c r="AB190" s="53"/>
      <c r="AC190" s="54"/>
      <c r="AD190" s="54"/>
      <c r="AE190" s="54"/>
      <c r="AF190" s="54"/>
      <c r="AG190" s="54"/>
      <c r="AH190" s="54"/>
    </row>
    <row r="191" customFormat="false" ht="15" hidden="false" customHeight="true" outlineLevel="0" collapsed="false">
      <c r="B191" s="102"/>
      <c r="C191" s="14"/>
      <c r="D191" s="103"/>
      <c r="E191" s="33"/>
      <c r="F191" s="104"/>
      <c r="G191" s="33"/>
      <c r="H191" s="104"/>
      <c r="I191" s="36" t="n">
        <f aca="false">I189/2</f>
        <v>0</v>
      </c>
      <c r="J191" s="32"/>
      <c r="K191" s="32"/>
      <c r="L191" s="32"/>
      <c r="M191" s="37"/>
      <c r="N191" s="105"/>
      <c r="O191" s="38" t="n">
        <f aca="false">O189/500</f>
        <v>0</v>
      </c>
      <c r="P191" s="103"/>
      <c r="Q191" s="33"/>
      <c r="R191" s="38"/>
      <c r="S191" s="108"/>
      <c r="T191" s="54" t="n">
        <f aca="false">(N189/15.4323584)*(S189/3.28083989501312)*0.1</f>
        <v>0</v>
      </c>
      <c r="U191" s="103"/>
      <c r="V191" s="103"/>
      <c r="W191" s="103"/>
      <c r="X191" s="111"/>
      <c r="Y191" s="111"/>
      <c r="Z191" s="111"/>
      <c r="AA191" s="103"/>
      <c r="AB191" s="53"/>
      <c r="AC191" s="54"/>
      <c r="AD191" s="54"/>
      <c r="AE191" s="54"/>
      <c r="AF191" s="54"/>
      <c r="AG191" s="54"/>
      <c r="AH191" s="54"/>
    </row>
    <row r="192" customFormat="false" ht="15" hidden="false" customHeight="true" outlineLevel="0" collapsed="false">
      <c r="B192" s="102" t="n">
        <v>63</v>
      </c>
      <c r="C192" s="14" t="s">
        <v>97</v>
      </c>
      <c r="D192" s="103"/>
      <c r="E192" s="33"/>
      <c r="F192" s="104" t="n">
        <f aca="false">E192/15432.3584</f>
        <v>0</v>
      </c>
      <c r="G192" s="33"/>
      <c r="H192" s="104" t="n">
        <f aca="false">G192*F192</f>
        <v>0</v>
      </c>
      <c r="I192" s="36" t="n">
        <f aca="false">IFERROR(15432.3584/G192,0)</f>
        <v>0</v>
      </c>
      <c r="J192" s="103"/>
      <c r="K192" s="32"/>
      <c r="L192" s="32"/>
      <c r="M192" s="103"/>
      <c r="N192" s="105"/>
      <c r="O192" s="106"/>
      <c r="P192" s="103"/>
      <c r="Q192" s="107"/>
      <c r="R192" s="38" t="n">
        <f aca="false">Q193/100</f>
        <v>0</v>
      </c>
      <c r="S192" s="108"/>
      <c r="T192" s="109" t="n">
        <f aca="false">(N192*S192)/1000</f>
        <v>0</v>
      </c>
      <c r="U192" s="103"/>
      <c r="V192" s="103"/>
      <c r="W192" s="103"/>
      <c r="X192" s="111"/>
      <c r="Y192" s="111"/>
      <c r="Z192" s="111"/>
      <c r="AA192" s="103"/>
      <c r="AB192" s="53"/>
      <c r="AC192" s="54" t="n">
        <f aca="false">R192+O194+H192+J193</f>
        <v>0</v>
      </c>
      <c r="AD192" s="54" t="n">
        <f aca="false">AC192*20</f>
        <v>0</v>
      </c>
      <c r="AE192" s="54" t="n">
        <f aca="false">AC192*50</f>
        <v>0</v>
      </c>
      <c r="AF192" s="54" t="n">
        <f aca="false">AC192*250</f>
        <v>0</v>
      </c>
      <c r="AG192" s="54" t="n">
        <f aca="false">AC192*1000</f>
        <v>0</v>
      </c>
      <c r="AH192" s="54" t="n">
        <f aca="false">AC192*5000</f>
        <v>0</v>
      </c>
    </row>
    <row r="193" customFormat="false" ht="15" hidden="false" customHeight="true" outlineLevel="0" collapsed="false">
      <c r="B193" s="102"/>
      <c r="C193" s="14"/>
      <c r="D193" s="103"/>
      <c r="E193" s="33"/>
      <c r="F193" s="104"/>
      <c r="G193" s="33"/>
      <c r="H193" s="104"/>
      <c r="I193" s="36"/>
      <c r="J193" s="32"/>
      <c r="K193" s="32"/>
      <c r="L193" s="32"/>
      <c r="M193" s="103"/>
      <c r="N193" s="105"/>
      <c r="O193" s="106"/>
      <c r="P193" s="103"/>
      <c r="Q193" s="33"/>
      <c r="R193" s="38"/>
      <c r="S193" s="108"/>
      <c r="T193" s="109"/>
      <c r="U193" s="103"/>
      <c r="V193" s="103"/>
      <c r="W193" s="103"/>
      <c r="X193" s="111"/>
      <c r="Y193" s="111"/>
      <c r="Z193" s="111"/>
      <c r="AA193" s="103"/>
      <c r="AB193" s="53"/>
      <c r="AC193" s="54"/>
      <c r="AD193" s="54"/>
      <c r="AE193" s="54"/>
      <c r="AF193" s="54"/>
      <c r="AG193" s="54"/>
      <c r="AH193" s="54"/>
    </row>
    <row r="194" customFormat="false" ht="15" hidden="false" customHeight="true" outlineLevel="0" collapsed="false">
      <c r="B194" s="102"/>
      <c r="C194" s="14"/>
      <c r="D194" s="103"/>
      <c r="E194" s="33"/>
      <c r="F194" s="104"/>
      <c r="G194" s="33"/>
      <c r="H194" s="104"/>
      <c r="I194" s="36" t="n">
        <f aca="false">I192/2</f>
        <v>0</v>
      </c>
      <c r="J194" s="32"/>
      <c r="K194" s="32"/>
      <c r="L194" s="32"/>
      <c r="M194" s="37"/>
      <c r="N194" s="105"/>
      <c r="O194" s="38" t="n">
        <f aca="false">O192/500</f>
        <v>0</v>
      </c>
      <c r="P194" s="103"/>
      <c r="Q194" s="33"/>
      <c r="R194" s="38"/>
      <c r="S194" s="108"/>
      <c r="T194" s="54" t="n">
        <f aca="false">(N192/15.4323584)*(S192/3.28083989501312)*0.1</f>
        <v>0</v>
      </c>
      <c r="U194" s="103"/>
      <c r="V194" s="103"/>
      <c r="W194" s="103"/>
      <c r="X194" s="111"/>
      <c r="Y194" s="111"/>
      <c r="Z194" s="111"/>
      <c r="AA194" s="103"/>
      <c r="AB194" s="53"/>
      <c r="AC194" s="54"/>
      <c r="AD194" s="54"/>
      <c r="AE194" s="54"/>
      <c r="AF194" s="54"/>
      <c r="AG194" s="54"/>
      <c r="AH194" s="54"/>
    </row>
    <row r="195" customFormat="false" ht="15" hidden="false" customHeight="true" outlineLevel="0" collapsed="false">
      <c r="B195" s="102" t="n">
        <v>64</v>
      </c>
      <c r="C195" s="14" t="s">
        <v>97</v>
      </c>
      <c r="D195" s="103"/>
      <c r="E195" s="33"/>
      <c r="F195" s="104" t="n">
        <f aca="false">E195/15432.3584</f>
        <v>0</v>
      </c>
      <c r="G195" s="33"/>
      <c r="H195" s="104" t="n">
        <f aca="false">G195*F195</f>
        <v>0</v>
      </c>
      <c r="I195" s="36" t="n">
        <f aca="false">IFERROR(15432.3584/G195,0)</f>
        <v>0</v>
      </c>
      <c r="J195" s="103"/>
      <c r="K195" s="32"/>
      <c r="L195" s="32"/>
      <c r="M195" s="103"/>
      <c r="N195" s="105"/>
      <c r="O195" s="106"/>
      <c r="P195" s="103"/>
      <c r="Q195" s="107"/>
      <c r="R195" s="38" t="n">
        <f aca="false">Q196/100</f>
        <v>0</v>
      </c>
      <c r="S195" s="108"/>
      <c r="T195" s="109" t="n">
        <f aca="false">(N195*S195)/1000</f>
        <v>0</v>
      </c>
      <c r="U195" s="103"/>
      <c r="V195" s="103"/>
      <c r="W195" s="103"/>
      <c r="X195" s="111"/>
      <c r="Y195" s="111"/>
      <c r="Z195" s="111"/>
      <c r="AA195" s="103"/>
      <c r="AB195" s="53"/>
      <c r="AC195" s="54" t="n">
        <f aca="false">R195+O197+H195+J196</f>
        <v>0</v>
      </c>
      <c r="AD195" s="54" t="n">
        <f aca="false">AC195*20</f>
        <v>0</v>
      </c>
      <c r="AE195" s="54" t="n">
        <f aca="false">AC195*50</f>
        <v>0</v>
      </c>
      <c r="AF195" s="54" t="n">
        <f aca="false">AC195*250</f>
        <v>0</v>
      </c>
      <c r="AG195" s="54" t="n">
        <f aca="false">AC195*1000</f>
        <v>0</v>
      </c>
      <c r="AH195" s="54" t="n">
        <f aca="false">AC195*5000</f>
        <v>0</v>
      </c>
    </row>
    <row r="196" customFormat="false" ht="15" hidden="false" customHeight="true" outlineLevel="0" collapsed="false">
      <c r="B196" s="102"/>
      <c r="C196" s="14"/>
      <c r="D196" s="103"/>
      <c r="E196" s="33"/>
      <c r="F196" s="104"/>
      <c r="G196" s="33"/>
      <c r="H196" s="104"/>
      <c r="I196" s="36"/>
      <c r="J196" s="32"/>
      <c r="K196" s="32"/>
      <c r="L196" s="32"/>
      <c r="M196" s="103"/>
      <c r="N196" s="105"/>
      <c r="O196" s="106"/>
      <c r="P196" s="103"/>
      <c r="Q196" s="33"/>
      <c r="R196" s="38"/>
      <c r="S196" s="108"/>
      <c r="T196" s="109"/>
      <c r="U196" s="103"/>
      <c r="V196" s="103"/>
      <c r="W196" s="103"/>
      <c r="X196" s="111"/>
      <c r="Y196" s="111"/>
      <c r="Z196" s="111"/>
      <c r="AA196" s="103"/>
      <c r="AB196" s="53"/>
      <c r="AC196" s="54"/>
      <c r="AD196" s="54"/>
      <c r="AE196" s="54"/>
      <c r="AF196" s="54"/>
      <c r="AG196" s="54"/>
      <c r="AH196" s="54"/>
    </row>
    <row r="197" customFormat="false" ht="15" hidden="false" customHeight="true" outlineLevel="0" collapsed="false">
      <c r="B197" s="102"/>
      <c r="C197" s="14"/>
      <c r="D197" s="103"/>
      <c r="E197" s="33"/>
      <c r="F197" s="104"/>
      <c r="G197" s="33"/>
      <c r="H197" s="104"/>
      <c r="I197" s="36" t="n">
        <f aca="false">I195/2</f>
        <v>0</v>
      </c>
      <c r="J197" s="32"/>
      <c r="K197" s="32"/>
      <c r="L197" s="32"/>
      <c r="M197" s="37"/>
      <c r="N197" s="105"/>
      <c r="O197" s="38" t="n">
        <f aca="false">O195/500</f>
        <v>0</v>
      </c>
      <c r="P197" s="103"/>
      <c r="Q197" s="33"/>
      <c r="R197" s="38"/>
      <c r="S197" s="108"/>
      <c r="T197" s="54" t="n">
        <f aca="false">(N195/15.4323584)*(S195/3.28083989501312)*0.1</f>
        <v>0</v>
      </c>
      <c r="U197" s="103"/>
      <c r="V197" s="103"/>
      <c r="W197" s="103"/>
      <c r="X197" s="111"/>
      <c r="Y197" s="111"/>
      <c r="Z197" s="111"/>
      <c r="AA197" s="103"/>
      <c r="AB197" s="53"/>
      <c r="AC197" s="54"/>
      <c r="AD197" s="54"/>
      <c r="AE197" s="54"/>
      <c r="AF197" s="54"/>
      <c r="AG197" s="54"/>
      <c r="AH197" s="54"/>
    </row>
    <row r="198" customFormat="false" ht="15" hidden="false" customHeight="true" outlineLevel="0" collapsed="false">
      <c r="B198" s="102" t="n">
        <v>65</v>
      </c>
      <c r="C198" s="14" t="s">
        <v>97</v>
      </c>
      <c r="D198" s="103"/>
      <c r="E198" s="33"/>
      <c r="F198" s="104" t="n">
        <f aca="false">E198/15432.3584</f>
        <v>0</v>
      </c>
      <c r="G198" s="33"/>
      <c r="H198" s="104" t="n">
        <f aca="false">G198*F198</f>
        <v>0</v>
      </c>
      <c r="I198" s="36" t="n">
        <f aca="false">IFERROR(15432.3584/G198,0)</f>
        <v>0</v>
      </c>
      <c r="J198" s="103"/>
      <c r="K198" s="32"/>
      <c r="L198" s="32"/>
      <c r="M198" s="103"/>
      <c r="N198" s="105"/>
      <c r="O198" s="106"/>
      <c r="P198" s="103"/>
      <c r="Q198" s="107"/>
      <c r="R198" s="38" t="n">
        <f aca="false">Q199/100</f>
        <v>0</v>
      </c>
      <c r="S198" s="108"/>
      <c r="T198" s="109" t="n">
        <f aca="false">(N198*S198)/1000</f>
        <v>0</v>
      </c>
      <c r="U198" s="103"/>
      <c r="V198" s="103"/>
      <c r="W198" s="103"/>
      <c r="X198" s="111"/>
      <c r="Y198" s="111"/>
      <c r="Z198" s="111"/>
      <c r="AA198" s="103"/>
      <c r="AB198" s="53"/>
      <c r="AC198" s="54" t="n">
        <f aca="false">R198+O200+H198+J199</f>
        <v>0</v>
      </c>
      <c r="AD198" s="54" t="n">
        <f aca="false">AC198*20</f>
        <v>0</v>
      </c>
      <c r="AE198" s="54" t="n">
        <f aca="false">AC198*50</f>
        <v>0</v>
      </c>
      <c r="AF198" s="54" t="n">
        <f aca="false">AC198*250</f>
        <v>0</v>
      </c>
      <c r="AG198" s="54" t="n">
        <f aca="false">AC198*1000</f>
        <v>0</v>
      </c>
      <c r="AH198" s="54" t="n">
        <f aca="false">AC198*5000</f>
        <v>0</v>
      </c>
    </row>
    <row r="199" customFormat="false" ht="15" hidden="false" customHeight="true" outlineLevel="0" collapsed="false">
      <c r="B199" s="102"/>
      <c r="C199" s="14"/>
      <c r="D199" s="103"/>
      <c r="E199" s="33"/>
      <c r="F199" s="104"/>
      <c r="G199" s="33"/>
      <c r="H199" s="104"/>
      <c r="I199" s="36"/>
      <c r="J199" s="32"/>
      <c r="K199" s="32"/>
      <c r="L199" s="32"/>
      <c r="M199" s="103"/>
      <c r="N199" s="105"/>
      <c r="O199" s="106"/>
      <c r="P199" s="103"/>
      <c r="Q199" s="33"/>
      <c r="R199" s="38"/>
      <c r="S199" s="108"/>
      <c r="T199" s="109"/>
      <c r="U199" s="103"/>
      <c r="V199" s="103"/>
      <c r="W199" s="103"/>
      <c r="X199" s="111"/>
      <c r="Y199" s="111"/>
      <c r="Z199" s="111"/>
      <c r="AA199" s="103"/>
      <c r="AB199" s="53"/>
      <c r="AC199" s="54"/>
      <c r="AD199" s="54"/>
      <c r="AE199" s="54"/>
      <c r="AF199" s="54"/>
      <c r="AG199" s="54"/>
      <c r="AH199" s="54"/>
    </row>
    <row r="200" customFormat="false" ht="15" hidden="false" customHeight="true" outlineLevel="0" collapsed="false">
      <c r="B200" s="102"/>
      <c r="C200" s="14"/>
      <c r="D200" s="103"/>
      <c r="E200" s="33"/>
      <c r="F200" s="104"/>
      <c r="G200" s="33"/>
      <c r="H200" s="104"/>
      <c r="I200" s="36" t="n">
        <f aca="false">I198/2</f>
        <v>0</v>
      </c>
      <c r="J200" s="32"/>
      <c r="K200" s="32"/>
      <c r="L200" s="32"/>
      <c r="M200" s="37"/>
      <c r="N200" s="105"/>
      <c r="O200" s="38" t="n">
        <f aca="false">O198/500</f>
        <v>0</v>
      </c>
      <c r="P200" s="103"/>
      <c r="Q200" s="33"/>
      <c r="R200" s="38"/>
      <c r="S200" s="108"/>
      <c r="T200" s="54" t="n">
        <f aca="false">(N198/15.4323584)*(S198/3.28083989501312)*0.1</f>
        <v>0</v>
      </c>
      <c r="U200" s="103"/>
      <c r="V200" s="103"/>
      <c r="W200" s="103"/>
      <c r="X200" s="111"/>
      <c r="Y200" s="111"/>
      <c r="Z200" s="111"/>
      <c r="AA200" s="103"/>
      <c r="AB200" s="53"/>
      <c r="AC200" s="54"/>
      <c r="AD200" s="54"/>
      <c r="AE200" s="54"/>
      <c r="AF200" s="54"/>
      <c r="AG200" s="54"/>
      <c r="AH200" s="54"/>
    </row>
    <row r="201" customFormat="false" ht="15" hidden="false" customHeight="true" outlineLevel="0" collapsed="false">
      <c r="B201" s="102" t="n">
        <v>66</v>
      </c>
      <c r="C201" s="14" t="s">
        <v>97</v>
      </c>
      <c r="D201" s="103"/>
      <c r="E201" s="33"/>
      <c r="F201" s="104" t="n">
        <f aca="false">E201/15432.3584</f>
        <v>0</v>
      </c>
      <c r="G201" s="33"/>
      <c r="H201" s="104" t="n">
        <f aca="false">G201*F201</f>
        <v>0</v>
      </c>
      <c r="I201" s="36" t="n">
        <f aca="false">IFERROR(15432.3584/G201,0)</f>
        <v>0</v>
      </c>
      <c r="J201" s="103"/>
      <c r="K201" s="32"/>
      <c r="L201" s="32"/>
      <c r="M201" s="103"/>
      <c r="N201" s="105"/>
      <c r="O201" s="106"/>
      <c r="P201" s="103"/>
      <c r="Q201" s="107"/>
      <c r="R201" s="38" t="n">
        <f aca="false">Q202/100</f>
        <v>0</v>
      </c>
      <c r="S201" s="108"/>
      <c r="T201" s="109" t="n">
        <f aca="false">(N201*S201)/1000</f>
        <v>0</v>
      </c>
      <c r="U201" s="103"/>
      <c r="V201" s="103"/>
      <c r="W201" s="103"/>
      <c r="X201" s="111"/>
      <c r="Y201" s="111"/>
      <c r="Z201" s="111"/>
      <c r="AA201" s="103"/>
      <c r="AB201" s="53"/>
      <c r="AC201" s="54" t="n">
        <f aca="false">R201+O203+H201+J202</f>
        <v>0</v>
      </c>
      <c r="AD201" s="54" t="n">
        <f aca="false">AC201*20</f>
        <v>0</v>
      </c>
      <c r="AE201" s="54" t="n">
        <f aca="false">AC201*50</f>
        <v>0</v>
      </c>
      <c r="AF201" s="54" t="n">
        <f aca="false">AC201*250</f>
        <v>0</v>
      </c>
      <c r="AG201" s="54" t="n">
        <f aca="false">AC201*1000</f>
        <v>0</v>
      </c>
      <c r="AH201" s="54" t="n">
        <f aca="false">AC201*5000</f>
        <v>0</v>
      </c>
    </row>
    <row r="202" customFormat="false" ht="15" hidden="false" customHeight="true" outlineLevel="0" collapsed="false">
      <c r="B202" s="102"/>
      <c r="C202" s="14"/>
      <c r="D202" s="103"/>
      <c r="E202" s="33"/>
      <c r="F202" s="104"/>
      <c r="G202" s="33"/>
      <c r="H202" s="104"/>
      <c r="I202" s="36"/>
      <c r="J202" s="32"/>
      <c r="K202" s="32"/>
      <c r="L202" s="32"/>
      <c r="M202" s="103"/>
      <c r="N202" s="105"/>
      <c r="O202" s="106"/>
      <c r="P202" s="103"/>
      <c r="Q202" s="33"/>
      <c r="R202" s="38"/>
      <c r="S202" s="108"/>
      <c r="T202" s="109"/>
      <c r="U202" s="103"/>
      <c r="V202" s="103"/>
      <c r="W202" s="103"/>
      <c r="X202" s="111"/>
      <c r="Y202" s="111"/>
      <c r="Z202" s="111"/>
      <c r="AA202" s="103"/>
      <c r="AB202" s="53"/>
      <c r="AC202" s="54"/>
      <c r="AD202" s="54"/>
      <c r="AE202" s="54"/>
      <c r="AF202" s="54"/>
      <c r="AG202" s="54"/>
      <c r="AH202" s="54"/>
    </row>
    <row r="203" customFormat="false" ht="15" hidden="false" customHeight="true" outlineLevel="0" collapsed="false">
      <c r="B203" s="102"/>
      <c r="C203" s="14"/>
      <c r="D203" s="103"/>
      <c r="E203" s="33"/>
      <c r="F203" s="104"/>
      <c r="G203" s="33"/>
      <c r="H203" s="104"/>
      <c r="I203" s="36" t="n">
        <f aca="false">I201/2</f>
        <v>0</v>
      </c>
      <c r="J203" s="32"/>
      <c r="K203" s="32"/>
      <c r="L203" s="32"/>
      <c r="M203" s="37"/>
      <c r="N203" s="105"/>
      <c r="O203" s="38" t="n">
        <f aca="false">O201/500</f>
        <v>0</v>
      </c>
      <c r="P203" s="103"/>
      <c r="Q203" s="33"/>
      <c r="R203" s="38"/>
      <c r="S203" s="108"/>
      <c r="T203" s="54" t="n">
        <f aca="false">(N201/15.4323584)*(S201/3.28083989501312)*0.1</f>
        <v>0</v>
      </c>
      <c r="U203" s="103"/>
      <c r="V203" s="103"/>
      <c r="W203" s="103"/>
      <c r="X203" s="111"/>
      <c r="Y203" s="111"/>
      <c r="Z203" s="111"/>
      <c r="AA203" s="103"/>
      <c r="AB203" s="53"/>
      <c r="AC203" s="54"/>
      <c r="AD203" s="54"/>
      <c r="AE203" s="54"/>
      <c r="AF203" s="54"/>
      <c r="AG203" s="54"/>
      <c r="AH203" s="54"/>
    </row>
    <row r="204" customFormat="false" ht="15" hidden="false" customHeight="true" outlineLevel="0" collapsed="false">
      <c r="B204" s="102" t="n">
        <v>67</v>
      </c>
      <c r="C204" s="14" t="s">
        <v>97</v>
      </c>
      <c r="D204" s="103"/>
      <c r="E204" s="33"/>
      <c r="F204" s="104" t="n">
        <f aca="false">E204/15432.3584</f>
        <v>0</v>
      </c>
      <c r="G204" s="33"/>
      <c r="H204" s="104" t="n">
        <f aca="false">G204*F204</f>
        <v>0</v>
      </c>
      <c r="I204" s="36" t="n">
        <f aca="false">IFERROR(15432.3584/G204,0)</f>
        <v>0</v>
      </c>
      <c r="J204" s="103"/>
      <c r="K204" s="32"/>
      <c r="L204" s="32"/>
      <c r="M204" s="103"/>
      <c r="N204" s="105"/>
      <c r="O204" s="106"/>
      <c r="P204" s="103"/>
      <c r="Q204" s="107"/>
      <c r="R204" s="38" t="n">
        <f aca="false">Q205/100</f>
        <v>0</v>
      </c>
      <c r="S204" s="108"/>
      <c r="T204" s="109" t="n">
        <f aca="false">(N204*S204)/1000</f>
        <v>0</v>
      </c>
      <c r="U204" s="103"/>
      <c r="V204" s="103"/>
      <c r="W204" s="103"/>
      <c r="X204" s="111"/>
      <c r="Y204" s="111"/>
      <c r="Z204" s="111"/>
      <c r="AA204" s="103"/>
      <c r="AB204" s="53"/>
      <c r="AC204" s="54" t="n">
        <f aca="false">R204+O206+H204+J205</f>
        <v>0</v>
      </c>
      <c r="AD204" s="54" t="n">
        <f aca="false">AC204*20</f>
        <v>0</v>
      </c>
      <c r="AE204" s="54" t="n">
        <f aca="false">AC204*50</f>
        <v>0</v>
      </c>
      <c r="AF204" s="54" t="n">
        <f aca="false">AC204*250</f>
        <v>0</v>
      </c>
      <c r="AG204" s="54" t="n">
        <f aca="false">AC204*1000</f>
        <v>0</v>
      </c>
      <c r="AH204" s="54" t="n">
        <f aca="false">AC204*5000</f>
        <v>0</v>
      </c>
    </row>
    <row r="205" customFormat="false" ht="15" hidden="false" customHeight="true" outlineLevel="0" collapsed="false">
      <c r="B205" s="102"/>
      <c r="C205" s="14"/>
      <c r="D205" s="103"/>
      <c r="E205" s="33"/>
      <c r="F205" s="104"/>
      <c r="G205" s="33"/>
      <c r="H205" s="104"/>
      <c r="I205" s="36"/>
      <c r="J205" s="32"/>
      <c r="K205" s="32"/>
      <c r="L205" s="32"/>
      <c r="M205" s="103"/>
      <c r="N205" s="105"/>
      <c r="O205" s="106"/>
      <c r="P205" s="103"/>
      <c r="Q205" s="33"/>
      <c r="R205" s="38"/>
      <c r="S205" s="108"/>
      <c r="T205" s="109"/>
      <c r="U205" s="103"/>
      <c r="V205" s="103"/>
      <c r="W205" s="103"/>
      <c r="X205" s="111"/>
      <c r="Y205" s="111"/>
      <c r="Z205" s="111"/>
      <c r="AA205" s="103"/>
      <c r="AB205" s="53"/>
      <c r="AC205" s="54"/>
      <c r="AD205" s="54"/>
      <c r="AE205" s="54"/>
      <c r="AF205" s="54"/>
      <c r="AG205" s="54"/>
      <c r="AH205" s="54"/>
    </row>
    <row r="206" customFormat="false" ht="15" hidden="false" customHeight="true" outlineLevel="0" collapsed="false">
      <c r="B206" s="102"/>
      <c r="C206" s="14"/>
      <c r="D206" s="103"/>
      <c r="E206" s="33"/>
      <c r="F206" s="104"/>
      <c r="G206" s="33"/>
      <c r="H206" s="104"/>
      <c r="I206" s="36" t="n">
        <f aca="false">I204/2</f>
        <v>0</v>
      </c>
      <c r="J206" s="32"/>
      <c r="K206" s="32"/>
      <c r="L206" s="32"/>
      <c r="M206" s="37"/>
      <c r="N206" s="105"/>
      <c r="O206" s="38" t="n">
        <f aca="false">O204/500</f>
        <v>0</v>
      </c>
      <c r="P206" s="103"/>
      <c r="Q206" s="33"/>
      <c r="R206" s="38"/>
      <c r="S206" s="108"/>
      <c r="T206" s="54" t="n">
        <f aca="false">(N204/15.4323584)*(S204/3.28083989501312)*0.1</f>
        <v>0</v>
      </c>
      <c r="U206" s="103"/>
      <c r="V206" s="103"/>
      <c r="W206" s="103"/>
      <c r="X206" s="111"/>
      <c r="Y206" s="111"/>
      <c r="Z206" s="111"/>
      <c r="AA206" s="103"/>
      <c r="AB206" s="53"/>
      <c r="AC206" s="54"/>
      <c r="AD206" s="54"/>
      <c r="AE206" s="54"/>
      <c r="AF206" s="54"/>
      <c r="AG206" s="54"/>
      <c r="AH206" s="54"/>
    </row>
    <row r="207" customFormat="false" ht="15" hidden="false" customHeight="true" outlineLevel="0" collapsed="false">
      <c r="B207" s="102" t="n">
        <v>68</v>
      </c>
      <c r="C207" s="14" t="s">
        <v>97</v>
      </c>
      <c r="D207" s="103"/>
      <c r="E207" s="33"/>
      <c r="F207" s="104" t="n">
        <f aca="false">E207/15432.3584</f>
        <v>0</v>
      </c>
      <c r="G207" s="33"/>
      <c r="H207" s="104" t="n">
        <f aca="false">G207*F207</f>
        <v>0</v>
      </c>
      <c r="I207" s="36" t="n">
        <f aca="false">IFERROR(15432.3584/G207,0)</f>
        <v>0</v>
      </c>
      <c r="J207" s="103"/>
      <c r="K207" s="32"/>
      <c r="L207" s="32"/>
      <c r="M207" s="103"/>
      <c r="N207" s="105"/>
      <c r="O207" s="106"/>
      <c r="P207" s="103"/>
      <c r="Q207" s="107"/>
      <c r="R207" s="38" t="n">
        <f aca="false">Q208/100</f>
        <v>0</v>
      </c>
      <c r="S207" s="108"/>
      <c r="T207" s="109" t="n">
        <f aca="false">(N207*S207)/1000</f>
        <v>0</v>
      </c>
      <c r="U207" s="103"/>
      <c r="V207" s="103"/>
      <c r="W207" s="103"/>
      <c r="X207" s="111"/>
      <c r="Y207" s="111"/>
      <c r="Z207" s="111"/>
      <c r="AA207" s="103"/>
      <c r="AB207" s="53"/>
      <c r="AC207" s="54" t="n">
        <f aca="false">R207+O209+H207+J208</f>
        <v>0</v>
      </c>
      <c r="AD207" s="54" t="n">
        <f aca="false">AC207*20</f>
        <v>0</v>
      </c>
      <c r="AE207" s="54" t="n">
        <f aca="false">AC207*50</f>
        <v>0</v>
      </c>
      <c r="AF207" s="54" t="n">
        <f aca="false">AC207*250</f>
        <v>0</v>
      </c>
      <c r="AG207" s="54" t="n">
        <f aca="false">AC207*1000</f>
        <v>0</v>
      </c>
      <c r="AH207" s="54" t="n">
        <f aca="false">AC207*5000</f>
        <v>0</v>
      </c>
    </row>
    <row r="208" customFormat="false" ht="15" hidden="false" customHeight="true" outlineLevel="0" collapsed="false">
      <c r="B208" s="102"/>
      <c r="C208" s="14"/>
      <c r="D208" s="103"/>
      <c r="E208" s="33"/>
      <c r="F208" s="104"/>
      <c r="G208" s="33"/>
      <c r="H208" s="104"/>
      <c r="I208" s="36"/>
      <c r="J208" s="32"/>
      <c r="K208" s="32"/>
      <c r="L208" s="32"/>
      <c r="M208" s="103"/>
      <c r="N208" s="105"/>
      <c r="O208" s="106"/>
      <c r="P208" s="103"/>
      <c r="Q208" s="33"/>
      <c r="R208" s="38"/>
      <c r="S208" s="108"/>
      <c r="T208" s="109"/>
      <c r="U208" s="103"/>
      <c r="V208" s="103"/>
      <c r="W208" s="103"/>
      <c r="X208" s="111"/>
      <c r="Y208" s="111"/>
      <c r="Z208" s="111"/>
      <c r="AA208" s="103"/>
      <c r="AB208" s="53"/>
      <c r="AC208" s="54"/>
      <c r="AD208" s="54"/>
      <c r="AE208" s="54"/>
      <c r="AF208" s="54"/>
      <c r="AG208" s="54"/>
      <c r="AH208" s="54"/>
    </row>
    <row r="209" customFormat="false" ht="15" hidden="false" customHeight="true" outlineLevel="0" collapsed="false">
      <c r="B209" s="102"/>
      <c r="C209" s="14"/>
      <c r="D209" s="103"/>
      <c r="E209" s="33"/>
      <c r="F209" s="104"/>
      <c r="G209" s="33"/>
      <c r="H209" s="104"/>
      <c r="I209" s="36" t="n">
        <f aca="false">I207/2</f>
        <v>0</v>
      </c>
      <c r="J209" s="32"/>
      <c r="K209" s="32"/>
      <c r="L209" s="32"/>
      <c r="M209" s="37"/>
      <c r="N209" s="105"/>
      <c r="O209" s="38" t="n">
        <f aca="false">O207/500</f>
        <v>0</v>
      </c>
      <c r="P209" s="103"/>
      <c r="Q209" s="33"/>
      <c r="R209" s="38"/>
      <c r="S209" s="108"/>
      <c r="T209" s="54" t="n">
        <f aca="false">(N207/15.4323584)*(S207/3.28083989501312)*0.1</f>
        <v>0</v>
      </c>
      <c r="U209" s="103"/>
      <c r="V209" s="103"/>
      <c r="W209" s="103"/>
      <c r="X209" s="111"/>
      <c r="Y209" s="111"/>
      <c r="Z209" s="111"/>
      <c r="AA209" s="103"/>
      <c r="AB209" s="53"/>
      <c r="AC209" s="54"/>
      <c r="AD209" s="54"/>
      <c r="AE209" s="54"/>
      <c r="AF209" s="54"/>
      <c r="AG209" s="54"/>
      <c r="AH209" s="54"/>
    </row>
    <row r="210" customFormat="false" ht="15" hidden="false" customHeight="true" outlineLevel="0" collapsed="false">
      <c r="B210" s="102" t="n">
        <v>69</v>
      </c>
      <c r="C210" s="14" t="s">
        <v>97</v>
      </c>
      <c r="D210" s="103"/>
      <c r="E210" s="33"/>
      <c r="F210" s="104" t="n">
        <f aca="false">E210/15432.3584</f>
        <v>0</v>
      </c>
      <c r="G210" s="33"/>
      <c r="H210" s="104" t="n">
        <f aca="false">G210*F210</f>
        <v>0</v>
      </c>
      <c r="I210" s="36" t="n">
        <f aca="false">IFERROR(15432.3584/G210,0)</f>
        <v>0</v>
      </c>
      <c r="J210" s="103"/>
      <c r="K210" s="32"/>
      <c r="L210" s="32"/>
      <c r="M210" s="103"/>
      <c r="N210" s="105"/>
      <c r="O210" s="106"/>
      <c r="P210" s="103"/>
      <c r="Q210" s="107"/>
      <c r="R210" s="38" t="n">
        <f aca="false">Q211/100</f>
        <v>0</v>
      </c>
      <c r="S210" s="108"/>
      <c r="T210" s="109" t="n">
        <f aca="false">(N210*S210)/1000</f>
        <v>0</v>
      </c>
      <c r="U210" s="103"/>
      <c r="V210" s="103"/>
      <c r="W210" s="103"/>
      <c r="X210" s="111"/>
      <c r="Y210" s="111"/>
      <c r="Z210" s="111"/>
      <c r="AA210" s="103"/>
      <c r="AB210" s="53"/>
      <c r="AC210" s="54" t="n">
        <f aca="false">R210+O212+H210+J211</f>
        <v>0</v>
      </c>
      <c r="AD210" s="54" t="n">
        <f aca="false">AC210*20</f>
        <v>0</v>
      </c>
      <c r="AE210" s="54" t="n">
        <f aca="false">AC210*50</f>
        <v>0</v>
      </c>
      <c r="AF210" s="54" t="n">
        <f aca="false">AC210*250</f>
        <v>0</v>
      </c>
      <c r="AG210" s="54" t="n">
        <f aca="false">AC210*1000</f>
        <v>0</v>
      </c>
      <c r="AH210" s="54" t="n">
        <f aca="false">AC210*5000</f>
        <v>0</v>
      </c>
    </row>
    <row r="211" customFormat="false" ht="15" hidden="false" customHeight="true" outlineLevel="0" collapsed="false">
      <c r="B211" s="102"/>
      <c r="C211" s="14"/>
      <c r="D211" s="103"/>
      <c r="E211" s="33"/>
      <c r="F211" s="104"/>
      <c r="G211" s="33"/>
      <c r="H211" s="104"/>
      <c r="I211" s="36"/>
      <c r="J211" s="32"/>
      <c r="K211" s="32"/>
      <c r="L211" s="32"/>
      <c r="M211" s="103"/>
      <c r="N211" s="105"/>
      <c r="O211" s="106"/>
      <c r="P211" s="103"/>
      <c r="Q211" s="33"/>
      <c r="R211" s="38"/>
      <c r="S211" s="108"/>
      <c r="T211" s="109"/>
      <c r="U211" s="103"/>
      <c r="V211" s="103"/>
      <c r="W211" s="103"/>
      <c r="X211" s="111"/>
      <c r="Y211" s="111"/>
      <c r="Z211" s="111"/>
      <c r="AA211" s="103"/>
      <c r="AB211" s="53"/>
      <c r="AC211" s="54"/>
      <c r="AD211" s="54"/>
      <c r="AE211" s="54"/>
      <c r="AF211" s="54"/>
      <c r="AG211" s="54"/>
      <c r="AH211" s="54"/>
    </row>
    <row r="212" customFormat="false" ht="15" hidden="false" customHeight="true" outlineLevel="0" collapsed="false">
      <c r="B212" s="102"/>
      <c r="C212" s="14"/>
      <c r="D212" s="103"/>
      <c r="E212" s="33"/>
      <c r="F212" s="104"/>
      <c r="G212" s="33"/>
      <c r="H212" s="104"/>
      <c r="I212" s="36" t="n">
        <f aca="false">I210/2</f>
        <v>0</v>
      </c>
      <c r="J212" s="32"/>
      <c r="K212" s="32"/>
      <c r="L212" s="32"/>
      <c r="M212" s="37"/>
      <c r="N212" s="105"/>
      <c r="O212" s="38" t="n">
        <f aca="false">O210/500</f>
        <v>0</v>
      </c>
      <c r="P212" s="103"/>
      <c r="Q212" s="33"/>
      <c r="R212" s="38"/>
      <c r="S212" s="108"/>
      <c r="T212" s="54" t="n">
        <f aca="false">(N210/15.4323584)*(S210/3.28083989501312)*0.1</f>
        <v>0</v>
      </c>
      <c r="U212" s="103"/>
      <c r="V212" s="103"/>
      <c r="W212" s="103"/>
      <c r="X212" s="111"/>
      <c r="Y212" s="111"/>
      <c r="Z212" s="111"/>
      <c r="AA212" s="103"/>
      <c r="AB212" s="53"/>
      <c r="AC212" s="54"/>
      <c r="AD212" s="54"/>
      <c r="AE212" s="54"/>
      <c r="AF212" s="54"/>
      <c r="AG212" s="54"/>
      <c r="AH212" s="54"/>
    </row>
    <row r="213" customFormat="false" ht="15" hidden="false" customHeight="true" outlineLevel="0" collapsed="false">
      <c r="B213" s="102" t="n">
        <v>70</v>
      </c>
      <c r="C213" s="14" t="s">
        <v>97</v>
      </c>
      <c r="D213" s="103"/>
      <c r="E213" s="33"/>
      <c r="F213" s="104" t="n">
        <f aca="false">E213/15432.3584</f>
        <v>0</v>
      </c>
      <c r="G213" s="33"/>
      <c r="H213" s="104" t="n">
        <f aca="false">G213*F213</f>
        <v>0</v>
      </c>
      <c r="I213" s="36" t="n">
        <f aca="false">IFERROR(15432.3584/G213,0)</f>
        <v>0</v>
      </c>
      <c r="J213" s="103"/>
      <c r="K213" s="32"/>
      <c r="L213" s="32"/>
      <c r="M213" s="103"/>
      <c r="N213" s="105"/>
      <c r="O213" s="106"/>
      <c r="P213" s="103"/>
      <c r="Q213" s="107"/>
      <c r="R213" s="38" t="n">
        <f aca="false">Q214/100</f>
        <v>0</v>
      </c>
      <c r="S213" s="108"/>
      <c r="T213" s="109" t="n">
        <f aca="false">(N213*S213)/1000</f>
        <v>0</v>
      </c>
      <c r="U213" s="103"/>
      <c r="V213" s="103"/>
      <c r="W213" s="103"/>
      <c r="X213" s="111"/>
      <c r="Y213" s="111"/>
      <c r="Z213" s="111"/>
      <c r="AA213" s="103"/>
      <c r="AB213" s="53"/>
      <c r="AC213" s="54" t="n">
        <f aca="false">R213+O215+H213+J214</f>
        <v>0</v>
      </c>
      <c r="AD213" s="54" t="n">
        <f aca="false">AC213*20</f>
        <v>0</v>
      </c>
      <c r="AE213" s="54" t="n">
        <f aca="false">AC213*50</f>
        <v>0</v>
      </c>
      <c r="AF213" s="54" t="n">
        <f aca="false">AC213*250</f>
        <v>0</v>
      </c>
      <c r="AG213" s="54" t="n">
        <f aca="false">AC213*1000</f>
        <v>0</v>
      </c>
      <c r="AH213" s="54" t="n">
        <f aca="false">AC213*5000</f>
        <v>0</v>
      </c>
    </row>
    <row r="214" customFormat="false" ht="15" hidden="false" customHeight="true" outlineLevel="0" collapsed="false">
      <c r="B214" s="102"/>
      <c r="C214" s="14"/>
      <c r="D214" s="103"/>
      <c r="E214" s="33"/>
      <c r="F214" s="104"/>
      <c r="G214" s="33"/>
      <c r="H214" s="104"/>
      <c r="I214" s="36"/>
      <c r="J214" s="32"/>
      <c r="K214" s="32"/>
      <c r="L214" s="32"/>
      <c r="M214" s="103"/>
      <c r="N214" s="105"/>
      <c r="O214" s="106"/>
      <c r="P214" s="103"/>
      <c r="Q214" s="33"/>
      <c r="R214" s="38"/>
      <c r="S214" s="108"/>
      <c r="T214" s="109"/>
      <c r="U214" s="103"/>
      <c r="V214" s="103"/>
      <c r="W214" s="103"/>
      <c r="X214" s="111"/>
      <c r="Y214" s="111"/>
      <c r="Z214" s="111"/>
      <c r="AA214" s="103"/>
      <c r="AB214" s="53"/>
      <c r="AC214" s="54"/>
      <c r="AD214" s="54"/>
      <c r="AE214" s="54"/>
      <c r="AF214" s="54"/>
      <c r="AG214" s="54"/>
      <c r="AH214" s="54"/>
    </row>
    <row r="215" customFormat="false" ht="15" hidden="false" customHeight="true" outlineLevel="0" collapsed="false">
      <c r="B215" s="102"/>
      <c r="C215" s="14"/>
      <c r="D215" s="103"/>
      <c r="E215" s="33"/>
      <c r="F215" s="104"/>
      <c r="G215" s="33"/>
      <c r="H215" s="104"/>
      <c r="I215" s="36" t="n">
        <f aca="false">I213/2</f>
        <v>0</v>
      </c>
      <c r="J215" s="32"/>
      <c r="K215" s="32"/>
      <c r="L215" s="32"/>
      <c r="M215" s="37"/>
      <c r="N215" s="105"/>
      <c r="O215" s="38" t="n">
        <f aca="false">O213/500</f>
        <v>0</v>
      </c>
      <c r="P215" s="103"/>
      <c r="Q215" s="33"/>
      <c r="R215" s="38"/>
      <c r="S215" s="108"/>
      <c r="T215" s="54" t="n">
        <f aca="false">(N213/15.4323584)*(S213/3.28083989501312)*0.1</f>
        <v>0</v>
      </c>
      <c r="U215" s="103"/>
      <c r="V215" s="103"/>
      <c r="W215" s="103"/>
      <c r="X215" s="111"/>
      <c r="Y215" s="111"/>
      <c r="Z215" s="111"/>
      <c r="AA215" s="103"/>
      <c r="AB215" s="53"/>
      <c r="AC215" s="54"/>
      <c r="AD215" s="54"/>
      <c r="AE215" s="54"/>
      <c r="AF215" s="54"/>
      <c r="AG215" s="54"/>
      <c r="AH215" s="54"/>
    </row>
    <row r="216" customFormat="false" ht="15" hidden="false" customHeight="true" outlineLevel="0" collapsed="false">
      <c r="B216" s="102" t="n">
        <v>71</v>
      </c>
      <c r="C216" s="14" t="s">
        <v>97</v>
      </c>
      <c r="D216" s="103"/>
      <c r="E216" s="33"/>
      <c r="F216" s="104" t="n">
        <f aca="false">E216/15432.3584</f>
        <v>0</v>
      </c>
      <c r="G216" s="33"/>
      <c r="H216" s="104" t="n">
        <f aca="false">G216*F216</f>
        <v>0</v>
      </c>
      <c r="I216" s="36" t="n">
        <f aca="false">IFERROR(15432.3584/G216,0)</f>
        <v>0</v>
      </c>
      <c r="J216" s="103"/>
      <c r="K216" s="32"/>
      <c r="L216" s="32"/>
      <c r="M216" s="103"/>
      <c r="N216" s="105"/>
      <c r="O216" s="106"/>
      <c r="P216" s="103"/>
      <c r="Q216" s="107"/>
      <c r="R216" s="38" t="n">
        <f aca="false">Q217/100</f>
        <v>0</v>
      </c>
      <c r="S216" s="108"/>
      <c r="T216" s="109" t="n">
        <f aca="false">(N216*S216)/1000</f>
        <v>0</v>
      </c>
      <c r="U216" s="103"/>
      <c r="V216" s="103"/>
      <c r="W216" s="103"/>
      <c r="X216" s="111"/>
      <c r="Y216" s="111"/>
      <c r="Z216" s="111"/>
      <c r="AA216" s="103"/>
      <c r="AB216" s="53"/>
      <c r="AC216" s="54" t="n">
        <f aca="false">R216+O218+H216+J217</f>
        <v>0</v>
      </c>
      <c r="AD216" s="54" t="n">
        <f aca="false">AC216*20</f>
        <v>0</v>
      </c>
      <c r="AE216" s="54" t="n">
        <f aca="false">AC216*50</f>
        <v>0</v>
      </c>
      <c r="AF216" s="54" t="n">
        <f aca="false">AC216*250</f>
        <v>0</v>
      </c>
      <c r="AG216" s="54" t="n">
        <f aca="false">AC216*1000</f>
        <v>0</v>
      </c>
      <c r="AH216" s="54" t="n">
        <f aca="false">AC216*5000</f>
        <v>0</v>
      </c>
    </row>
    <row r="217" customFormat="false" ht="15" hidden="false" customHeight="true" outlineLevel="0" collapsed="false">
      <c r="B217" s="102"/>
      <c r="C217" s="14"/>
      <c r="D217" s="103"/>
      <c r="E217" s="33"/>
      <c r="F217" s="104"/>
      <c r="G217" s="33"/>
      <c r="H217" s="104"/>
      <c r="I217" s="36"/>
      <c r="J217" s="32"/>
      <c r="K217" s="32"/>
      <c r="L217" s="32"/>
      <c r="M217" s="103"/>
      <c r="N217" s="105"/>
      <c r="O217" s="106"/>
      <c r="P217" s="103"/>
      <c r="Q217" s="33"/>
      <c r="R217" s="38"/>
      <c r="S217" s="108"/>
      <c r="T217" s="109"/>
      <c r="U217" s="103"/>
      <c r="V217" s="103"/>
      <c r="W217" s="103"/>
      <c r="X217" s="111"/>
      <c r="Y217" s="111"/>
      <c r="Z217" s="111"/>
      <c r="AA217" s="103"/>
      <c r="AB217" s="53"/>
      <c r="AC217" s="54"/>
      <c r="AD217" s="54"/>
      <c r="AE217" s="54"/>
      <c r="AF217" s="54"/>
      <c r="AG217" s="54"/>
      <c r="AH217" s="54"/>
    </row>
    <row r="218" customFormat="false" ht="15" hidden="false" customHeight="true" outlineLevel="0" collapsed="false">
      <c r="B218" s="102"/>
      <c r="C218" s="14"/>
      <c r="D218" s="103"/>
      <c r="E218" s="33"/>
      <c r="F218" s="104"/>
      <c r="G218" s="33"/>
      <c r="H218" s="104"/>
      <c r="I218" s="36" t="n">
        <f aca="false">I216/2</f>
        <v>0</v>
      </c>
      <c r="J218" s="32"/>
      <c r="K218" s="32"/>
      <c r="L218" s="32"/>
      <c r="M218" s="37"/>
      <c r="N218" s="105"/>
      <c r="O218" s="38" t="n">
        <f aca="false">O216/500</f>
        <v>0</v>
      </c>
      <c r="P218" s="103"/>
      <c r="Q218" s="33"/>
      <c r="R218" s="38"/>
      <c r="S218" s="108"/>
      <c r="T218" s="54" t="n">
        <f aca="false">(N216/15.4323584)*(S216/3.28083989501312)*0.1</f>
        <v>0</v>
      </c>
      <c r="U218" s="103"/>
      <c r="V218" s="103"/>
      <c r="W218" s="103"/>
      <c r="X218" s="111"/>
      <c r="Y218" s="111"/>
      <c r="Z218" s="111"/>
      <c r="AA218" s="103"/>
      <c r="AB218" s="53"/>
      <c r="AC218" s="54"/>
      <c r="AD218" s="54"/>
      <c r="AE218" s="54"/>
      <c r="AF218" s="54"/>
      <c r="AG218" s="54"/>
      <c r="AH218" s="54"/>
    </row>
    <row r="219" customFormat="false" ht="15" hidden="false" customHeight="true" outlineLevel="0" collapsed="false">
      <c r="B219" s="102" t="n">
        <v>72</v>
      </c>
      <c r="C219" s="14" t="s">
        <v>97</v>
      </c>
      <c r="D219" s="103"/>
      <c r="E219" s="33"/>
      <c r="F219" s="104" t="n">
        <f aca="false">E219/15432.3584</f>
        <v>0</v>
      </c>
      <c r="G219" s="33"/>
      <c r="H219" s="104" t="n">
        <f aca="false">G219*F219</f>
        <v>0</v>
      </c>
      <c r="I219" s="36" t="n">
        <f aca="false">IFERROR(15432.3584/G219,0)</f>
        <v>0</v>
      </c>
      <c r="J219" s="103"/>
      <c r="K219" s="32"/>
      <c r="L219" s="32"/>
      <c r="M219" s="103"/>
      <c r="N219" s="105"/>
      <c r="O219" s="106"/>
      <c r="P219" s="103"/>
      <c r="Q219" s="107"/>
      <c r="R219" s="38" t="n">
        <f aca="false">Q220/100</f>
        <v>0</v>
      </c>
      <c r="S219" s="108"/>
      <c r="T219" s="109" t="n">
        <f aca="false">(N219*S219)/1000</f>
        <v>0</v>
      </c>
      <c r="U219" s="103"/>
      <c r="V219" s="103"/>
      <c r="W219" s="103"/>
      <c r="X219" s="111"/>
      <c r="Y219" s="111"/>
      <c r="Z219" s="111"/>
      <c r="AA219" s="103"/>
      <c r="AB219" s="53"/>
      <c r="AC219" s="54" t="n">
        <f aca="false">R219+O221+H219+J220</f>
        <v>0</v>
      </c>
      <c r="AD219" s="54" t="n">
        <f aca="false">AC219*20</f>
        <v>0</v>
      </c>
      <c r="AE219" s="54" t="n">
        <f aca="false">AC219*50</f>
        <v>0</v>
      </c>
      <c r="AF219" s="54" t="n">
        <f aca="false">AC219*250</f>
        <v>0</v>
      </c>
      <c r="AG219" s="54" t="n">
        <f aca="false">AC219*1000</f>
        <v>0</v>
      </c>
      <c r="AH219" s="54" t="n">
        <f aca="false">AC219*5000</f>
        <v>0</v>
      </c>
    </row>
    <row r="220" customFormat="false" ht="15" hidden="false" customHeight="true" outlineLevel="0" collapsed="false">
      <c r="B220" s="102"/>
      <c r="C220" s="14"/>
      <c r="D220" s="103"/>
      <c r="E220" s="33"/>
      <c r="F220" s="104"/>
      <c r="G220" s="33"/>
      <c r="H220" s="104"/>
      <c r="I220" s="36"/>
      <c r="J220" s="32"/>
      <c r="K220" s="32"/>
      <c r="L220" s="32"/>
      <c r="M220" s="103"/>
      <c r="N220" s="105"/>
      <c r="O220" s="106"/>
      <c r="P220" s="103"/>
      <c r="Q220" s="33"/>
      <c r="R220" s="38"/>
      <c r="S220" s="108"/>
      <c r="T220" s="109"/>
      <c r="U220" s="103"/>
      <c r="V220" s="103"/>
      <c r="W220" s="103"/>
      <c r="X220" s="111"/>
      <c r="Y220" s="111"/>
      <c r="Z220" s="111"/>
      <c r="AA220" s="103"/>
      <c r="AB220" s="53"/>
      <c r="AC220" s="54"/>
      <c r="AD220" s="54"/>
      <c r="AE220" s="54"/>
      <c r="AF220" s="54"/>
      <c r="AG220" s="54"/>
      <c r="AH220" s="54"/>
    </row>
    <row r="221" customFormat="false" ht="15" hidden="false" customHeight="true" outlineLevel="0" collapsed="false">
      <c r="B221" s="102"/>
      <c r="C221" s="14"/>
      <c r="D221" s="103"/>
      <c r="E221" s="33"/>
      <c r="F221" s="104"/>
      <c r="G221" s="33"/>
      <c r="H221" s="104"/>
      <c r="I221" s="36" t="n">
        <f aca="false">I219/2</f>
        <v>0</v>
      </c>
      <c r="J221" s="32"/>
      <c r="K221" s="32"/>
      <c r="L221" s="32"/>
      <c r="M221" s="37"/>
      <c r="N221" s="105"/>
      <c r="O221" s="38" t="n">
        <f aca="false">O219/500</f>
        <v>0</v>
      </c>
      <c r="P221" s="103"/>
      <c r="Q221" s="33"/>
      <c r="R221" s="38"/>
      <c r="S221" s="108"/>
      <c r="T221" s="54" t="n">
        <f aca="false">(N219/15.4323584)*(S219/3.28083989501312)*0.1</f>
        <v>0</v>
      </c>
      <c r="U221" s="103"/>
      <c r="V221" s="103"/>
      <c r="W221" s="103"/>
      <c r="X221" s="111"/>
      <c r="Y221" s="111"/>
      <c r="Z221" s="111"/>
      <c r="AA221" s="103"/>
      <c r="AB221" s="53"/>
      <c r="AC221" s="54"/>
      <c r="AD221" s="54"/>
      <c r="AE221" s="54"/>
      <c r="AF221" s="54"/>
      <c r="AG221" s="54"/>
      <c r="AH221" s="54"/>
    </row>
    <row r="222" customFormat="false" ht="15" hidden="false" customHeight="true" outlineLevel="0" collapsed="false">
      <c r="B222" s="102" t="n">
        <v>73</v>
      </c>
      <c r="C222" s="14" t="s">
        <v>97</v>
      </c>
      <c r="D222" s="103"/>
      <c r="E222" s="33"/>
      <c r="F222" s="104" t="n">
        <f aca="false">E222/15432.3584</f>
        <v>0</v>
      </c>
      <c r="G222" s="33"/>
      <c r="H222" s="104" t="n">
        <f aca="false">G222*F222</f>
        <v>0</v>
      </c>
      <c r="I222" s="36" t="n">
        <f aca="false">IFERROR(15432.3584/G222,0)</f>
        <v>0</v>
      </c>
      <c r="J222" s="103"/>
      <c r="K222" s="32"/>
      <c r="L222" s="32"/>
      <c r="M222" s="103"/>
      <c r="N222" s="105"/>
      <c r="O222" s="106"/>
      <c r="P222" s="103"/>
      <c r="Q222" s="107"/>
      <c r="R222" s="38" t="n">
        <f aca="false">Q223/100</f>
        <v>0</v>
      </c>
      <c r="S222" s="108"/>
      <c r="T222" s="109" t="n">
        <f aca="false">(N222*S222)/1000</f>
        <v>0</v>
      </c>
      <c r="U222" s="103"/>
      <c r="V222" s="103"/>
      <c r="W222" s="103"/>
      <c r="X222" s="111"/>
      <c r="Y222" s="111"/>
      <c r="Z222" s="111"/>
      <c r="AA222" s="103"/>
      <c r="AB222" s="53"/>
      <c r="AC222" s="54" t="n">
        <f aca="false">R222+O224+H222+J223</f>
        <v>0</v>
      </c>
      <c r="AD222" s="54" t="n">
        <f aca="false">AC222*20</f>
        <v>0</v>
      </c>
      <c r="AE222" s="54" t="n">
        <f aca="false">AC222*50</f>
        <v>0</v>
      </c>
      <c r="AF222" s="54" t="n">
        <f aca="false">AC222*250</f>
        <v>0</v>
      </c>
      <c r="AG222" s="54" t="n">
        <f aca="false">AC222*1000</f>
        <v>0</v>
      </c>
      <c r="AH222" s="54" t="n">
        <f aca="false">AC222*5000</f>
        <v>0</v>
      </c>
    </row>
    <row r="223" customFormat="false" ht="15" hidden="false" customHeight="true" outlineLevel="0" collapsed="false">
      <c r="B223" s="102"/>
      <c r="C223" s="14"/>
      <c r="D223" s="103"/>
      <c r="E223" s="33"/>
      <c r="F223" s="104"/>
      <c r="G223" s="33"/>
      <c r="H223" s="104"/>
      <c r="I223" s="36"/>
      <c r="J223" s="32"/>
      <c r="K223" s="32"/>
      <c r="L223" s="32"/>
      <c r="M223" s="103"/>
      <c r="N223" s="105"/>
      <c r="O223" s="106"/>
      <c r="P223" s="103"/>
      <c r="Q223" s="33"/>
      <c r="R223" s="38"/>
      <c r="S223" s="108"/>
      <c r="T223" s="109"/>
      <c r="U223" s="103"/>
      <c r="V223" s="103"/>
      <c r="W223" s="103"/>
      <c r="X223" s="111"/>
      <c r="Y223" s="111"/>
      <c r="Z223" s="111"/>
      <c r="AA223" s="103"/>
      <c r="AB223" s="53"/>
      <c r="AC223" s="54"/>
      <c r="AD223" s="54"/>
      <c r="AE223" s="54"/>
      <c r="AF223" s="54"/>
      <c r="AG223" s="54"/>
      <c r="AH223" s="54"/>
    </row>
    <row r="224" customFormat="false" ht="15" hidden="false" customHeight="true" outlineLevel="0" collapsed="false">
      <c r="B224" s="102"/>
      <c r="C224" s="14"/>
      <c r="D224" s="103"/>
      <c r="E224" s="33"/>
      <c r="F224" s="104"/>
      <c r="G224" s="33"/>
      <c r="H224" s="104"/>
      <c r="I224" s="36" t="n">
        <f aca="false">I222/2</f>
        <v>0</v>
      </c>
      <c r="J224" s="32"/>
      <c r="K224" s="32"/>
      <c r="L224" s="32"/>
      <c r="M224" s="37"/>
      <c r="N224" s="105"/>
      <c r="O224" s="38" t="n">
        <f aca="false">O222/500</f>
        <v>0</v>
      </c>
      <c r="P224" s="103"/>
      <c r="Q224" s="33"/>
      <c r="R224" s="38"/>
      <c r="S224" s="108"/>
      <c r="T224" s="54" t="n">
        <f aca="false">(N222/15.4323584)*(S222/3.28083989501312)*0.1</f>
        <v>0</v>
      </c>
      <c r="U224" s="103"/>
      <c r="V224" s="103"/>
      <c r="W224" s="103"/>
      <c r="X224" s="111"/>
      <c r="Y224" s="111"/>
      <c r="Z224" s="111"/>
      <c r="AA224" s="103"/>
      <c r="AB224" s="53"/>
      <c r="AC224" s="54"/>
      <c r="AD224" s="54"/>
      <c r="AE224" s="54"/>
      <c r="AF224" s="54"/>
      <c r="AG224" s="54"/>
      <c r="AH224" s="54"/>
    </row>
    <row r="225" customFormat="false" ht="15" hidden="false" customHeight="true" outlineLevel="0" collapsed="false">
      <c r="B225" s="102" t="n">
        <v>74</v>
      </c>
      <c r="C225" s="14" t="s">
        <v>97</v>
      </c>
      <c r="D225" s="103"/>
      <c r="E225" s="33"/>
      <c r="F225" s="104" t="n">
        <f aca="false">E225/15432.3584</f>
        <v>0</v>
      </c>
      <c r="G225" s="33"/>
      <c r="H225" s="104" t="n">
        <f aca="false">G225*F225</f>
        <v>0</v>
      </c>
      <c r="I225" s="36" t="n">
        <f aca="false">IFERROR(15432.3584/G225,0)</f>
        <v>0</v>
      </c>
      <c r="J225" s="103"/>
      <c r="K225" s="32"/>
      <c r="L225" s="32"/>
      <c r="M225" s="103"/>
      <c r="N225" s="105"/>
      <c r="O225" s="106"/>
      <c r="P225" s="103"/>
      <c r="Q225" s="107"/>
      <c r="R225" s="38" t="n">
        <f aca="false">Q226/100</f>
        <v>0</v>
      </c>
      <c r="S225" s="108"/>
      <c r="T225" s="109" t="n">
        <f aca="false">(N225*S225)/1000</f>
        <v>0</v>
      </c>
      <c r="U225" s="103"/>
      <c r="V225" s="103"/>
      <c r="W225" s="103"/>
      <c r="X225" s="111"/>
      <c r="Y225" s="111"/>
      <c r="Z225" s="111"/>
      <c r="AA225" s="103"/>
      <c r="AB225" s="53"/>
      <c r="AC225" s="54" t="n">
        <f aca="false">R225+O227+H225+J226</f>
        <v>0</v>
      </c>
      <c r="AD225" s="54" t="n">
        <f aca="false">AC225*20</f>
        <v>0</v>
      </c>
      <c r="AE225" s="54" t="n">
        <f aca="false">AC225*50</f>
        <v>0</v>
      </c>
      <c r="AF225" s="54" t="n">
        <f aca="false">AC225*250</f>
        <v>0</v>
      </c>
      <c r="AG225" s="54" t="n">
        <f aca="false">AC225*1000</f>
        <v>0</v>
      </c>
      <c r="AH225" s="54" t="n">
        <f aca="false">AC225*5000</f>
        <v>0</v>
      </c>
    </row>
    <row r="226" customFormat="false" ht="15" hidden="false" customHeight="true" outlineLevel="0" collapsed="false">
      <c r="B226" s="102"/>
      <c r="C226" s="14"/>
      <c r="D226" s="103"/>
      <c r="E226" s="33"/>
      <c r="F226" s="104"/>
      <c r="G226" s="33"/>
      <c r="H226" s="104"/>
      <c r="I226" s="36"/>
      <c r="J226" s="32"/>
      <c r="K226" s="32"/>
      <c r="L226" s="32"/>
      <c r="M226" s="103"/>
      <c r="N226" s="105"/>
      <c r="O226" s="106"/>
      <c r="P226" s="103"/>
      <c r="Q226" s="33"/>
      <c r="R226" s="38"/>
      <c r="S226" s="108"/>
      <c r="T226" s="109"/>
      <c r="U226" s="103"/>
      <c r="V226" s="103"/>
      <c r="W226" s="103"/>
      <c r="X226" s="111"/>
      <c r="Y226" s="111"/>
      <c r="Z226" s="111"/>
      <c r="AA226" s="103"/>
      <c r="AB226" s="53"/>
      <c r="AC226" s="54"/>
      <c r="AD226" s="54"/>
      <c r="AE226" s="54"/>
      <c r="AF226" s="54"/>
      <c r="AG226" s="54"/>
      <c r="AH226" s="54"/>
    </row>
    <row r="227" customFormat="false" ht="15" hidden="false" customHeight="true" outlineLevel="0" collapsed="false">
      <c r="B227" s="102"/>
      <c r="C227" s="14"/>
      <c r="D227" s="103"/>
      <c r="E227" s="33"/>
      <c r="F227" s="104"/>
      <c r="G227" s="33"/>
      <c r="H227" s="104"/>
      <c r="I227" s="36" t="n">
        <f aca="false">I225/2</f>
        <v>0</v>
      </c>
      <c r="J227" s="32"/>
      <c r="K227" s="32"/>
      <c r="L227" s="32"/>
      <c r="M227" s="37"/>
      <c r="N227" s="105"/>
      <c r="O227" s="38" t="n">
        <f aca="false">O225/500</f>
        <v>0</v>
      </c>
      <c r="P227" s="103"/>
      <c r="Q227" s="33"/>
      <c r="R227" s="38"/>
      <c r="S227" s="108"/>
      <c r="T227" s="54" t="n">
        <f aca="false">(N225/15.4323584)*(S225/3.28083989501312)*0.1</f>
        <v>0</v>
      </c>
      <c r="U227" s="103"/>
      <c r="V227" s="103"/>
      <c r="W227" s="103"/>
      <c r="X227" s="111"/>
      <c r="Y227" s="111"/>
      <c r="Z227" s="111"/>
      <c r="AA227" s="103"/>
      <c r="AB227" s="53"/>
      <c r="AC227" s="54"/>
      <c r="AD227" s="54"/>
      <c r="AE227" s="54"/>
      <c r="AF227" s="54"/>
      <c r="AG227" s="54"/>
      <c r="AH227" s="54"/>
    </row>
    <row r="228" customFormat="false" ht="15" hidden="false" customHeight="true" outlineLevel="0" collapsed="false">
      <c r="B228" s="102" t="n">
        <v>75</v>
      </c>
      <c r="C228" s="14" t="s">
        <v>97</v>
      </c>
      <c r="D228" s="103"/>
      <c r="E228" s="33"/>
      <c r="F228" s="104" t="n">
        <f aca="false">E228/15432.3584</f>
        <v>0</v>
      </c>
      <c r="G228" s="33"/>
      <c r="H228" s="104" t="n">
        <f aca="false">G228*F228</f>
        <v>0</v>
      </c>
      <c r="I228" s="36" t="n">
        <f aca="false">IFERROR(15432.3584/G228,0)</f>
        <v>0</v>
      </c>
      <c r="J228" s="103"/>
      <c r="K228" s="32"/>
      <c r="L228" s="32"/>
      <c r="M228" s="103"/>
      <c r="N228" s="105"/>
      <c r="O228" s="106"/>
      <c r="P228" s="103"/>
      <c r="Q228" s="107"/>
      <c r="R228" s="38" t="n">
        <f aca="false">Q229/100</f>
        <v>0</v>
      </c>
      <c r="S228" s="108"/>
      <c r="T228" s="109" t="n">
        <f aca="false">(N228*S228)/1000</f>
        <v>0</v>
      </c>
      <c r="U228" s="103"/>
      <c r="V228" s="103"/>
      <c r="W228" s="103"/>
      <c r="X228" s="111"/>
      <c r="Y228" s="111"/>
      <c r="Z228" s="111"/>
      <c r="AA228" s="103"/>
      <c r="AB228" s="53"/>
      <c r="AC228" s="54" t="n">
        <f aca="false">R228+O230+H228+J229</f>
        <v>0</v>
      </c>
      <c r="AD228" s="54" t="n">
        <f aca="false">AC228*20</f>
        <v>0</v>
      </c>
      <c r="AE228" s="54" t="n">
        <f aca="false">AC228*50</f>
        <v>0</v>
      </c>
      <c r="AF228" s="54" t="n">
        <f aca="false">AC228*250</f>
        <v>0</v>
      </c>
      <c r="AG228" s="54" t="n">
        <f aca="false">AC228*1000</f>
        <v>0</v>
      </c>
      <c r="AH228" s="54" t="n">
        <f aca="false">AC228*5000</f>
        <v>0</v>
      </c>
    </row>
    <row r="229" customFormat="false" ht="15" hidden="false" customHeight="true" outlineLevel="0" collapsed="false">
      <c r="B229" s="102"/>
      <c r="C229" s="14"/>
      <c r="D229" s="103"/>
      <c r="E229" s="33"/>
      <c r="F229" s="104"/>
      <c r="G229" s="33"/>
      <c r="H229" s="104"/>
      <c r="I229" s="36"/>
      <c r="J229" s="32"/>
      <c r="K229" s="32"/>
      <c r="L229" s="32"/>
      <c r="M229" s="103"/>
      <c r="N229" s="105"/>
      <c r="O229" s="106"/>
      <c r="P229" s="103"/>
      <c r="Q229" s="33"/>
      <c r="R229" s="38"/>
      <c r="S229" s="108"/>
      <c r="T229" s="109"/>
      <c r="U229" s="103"/>
      <c r="V229" s="103"/>
      <c r="W229" s="103"/>
      <c r="X229" s="111"/>
      <c r="Y229" s="111"/>
      <c r="Z229" s="111"/>
      <c r="AA229" s="103"/>
      <c r="AB229" s="53"/>
      <c r="AC229" s="54"/>
      <c r="AD229" s="54"/>
      <c r="AE229" s="54"/>
      <c r="AF229" s="54"/>
      <c r="AG229" s="54"/>
      <c r="AH229" s="54"/>
    </row>
    <row r="230" customFormat="false" ht="15" hidden="false" customHeight="true" outlineLevel="0" collapsed="false">
      <c r="B230" s="102"/>
      <c r="C230" s="14"/>
      <c r="D230" s="103"/>
      <c r="E230" s="33"/>
      <c r="F230" s="104"/>
      <c r="G230" s="33"/>
      <c r="H230" s="104"/>
      <c r="I230" s="36" t="n">
        <f aca="false">I228/2</f>
        <v>0</v>
      </c>
      <c r="J230" s="32"/>
      <c r="K230" s="32"/>
      <c r="L230" s="32"/>
      <c r="M230" s="37"/>
      <c r="N230" s="105"/>
      <c r="O230" s="38" t="n">
        <f aca="false">O228/500</f>
        <v>0</v>
      </c>
      <c r="P230" s="103"/>
      <c r="Q230" s="33"/>
      <c r="R230" s="38"/>
      <c r="S230" s="108"/>
      <c r="T230" s="54" t="n">
        <f aca="false">(N228/15.4323584)*(S228/3.28083989501312)*0.1</f>
        <v>0</v>
      </c>
      <c r="U230" s="103"/>
      <c r="V230" s="103"/>
      <c r="W230" s="103"/>
      <c r="X230" s="111"/>
      <c r="Y230" s="111"/>
      <c r="Z230" s="111"/>
      <c r="AA230" s="103"/>
      <c r="AB230" s="53"/>
      <c r="AC230" s="54"/>
      <c r="AD230" s="54"/>
      <c r="AE230" s="54"/>
      <c r="AF230" s="54"/>
      <c r="AG230" s="54"/>
      <c r="AH230" s="54"/>
    </row>
    <row r="231" customFormat="false" ht="15" hidden="false" customHeight="true" outlineLevel="0" collapsed="false">
      <c r="B231" s="102" t="n">
        <v>76</v>
      </c>
      <c r="C231" s="14" t="s">
        <v>97</v>
      </c>
      <c r="D231" s="103"/>
      <c r="E231" s="33"/>
      <c r="F231" s="104" t="n">
        <f aca="false">E231/15432.3584</f>
        <v>0</v>
      </c>
      <c r="G231" s="33"/>
      <c r="H231" s="104" t="n">
        <f aca="false">G231*F231</f>
        <v>0</v>
      </c>
      <c r="I231" s="36" t="n">
        <f aca="false">IFERROR(15432.3584/G231,0)</f>
        <v>0</v>
      </c>
      <c r="J231" s="103"/>
      <c r="K231" s="32"/>
      <c r="L231" s="32"/>
      <c r="M231" s="103"/>
      <c r="N231" s="105"/>
      <c r="O231" s="106"/>
      <c r="P231" s="103"/>
      <c r="Q231" s="107"/>
      <c r="R231" s="38" t="n">
        <f aca="false">Q232/100</f>
        <v>0</v>
      </c>
      <c r="S231" s="108"/>
      <c r="T231" s="109" t="n">
        <f aca="false">(N231*S231)/1000</f>
        <v>0</v>
      </c>
      <c r="U231" s="103"/>
      <c r="V231" s="103"/>
      <c r="W231" s="103"/>
      <c r="X231" s="111"/>
      <c r="Y231" s="111"/>
      <c r="Z231" s="111"/>
      <c r="AA231" s="103"/>
      <c r="AB231" s="53"/>
      <c r="AC231" s="54" t="n">
        <f aca="false">R231+O233+H231+J232</f>
        <v>0</v>
      </c>
      <c r="AD231" s="54" t="n">
        <f aca="false">AC231*20</f>
        <v>0</v>
      </c>
      <c r="AE231" s="54" t="n">
        <f aca="false">AC231*50</f>
        <v>0</v>
      </c>
      <c r="AF231" s="54" t="n">
        <f aca="false">AC231*250</f>
        <v>0</v>
      </c>
      <c r="AG231" s="54" t="n">
        <f aca="false">AC231*1000</f>
        <v>0</v>
      </c>
      <c r="AH231" s="54" t="n">
        <f aca="false">AC231*5000</f>
        <v>0</v>
      </c>
    </row>
    <row r="232" customFormat="false" ht="15" hidden="false" customHeight="true" outlineLevel="0" collapsed="false">
      <c r="B232" s="102"/>
      <c r="C232" s="14"/>
      <c r="D232" s="103"/>
      <c r="E232" s="33"/>
      <c r="F232" s="104"/>
      <c r="G232" s="33"/>
      <c r="H232" s="104"/>
      <c r="I232" s="36"/>
      <c r="J232" s="32"/>
      <c r="K232" s="32"/>
      <c r="L232" s="32"/>
      <c r="M232" s="103"/>
      <c r="N232" s="105"/>
      <c r="O232" s="106"/>
      <c r="P232" s="103"/>
      <c r="Q232" s="33"/>
      <c r="R232" s="38"/>
      <c r="S232" s="108"/>
      <c r="T232" s="109"/>
      <c r="U232" s="103"/>
      <c r="V232" s="103"/>
      <c r="W232" s="103"/>
      <c r="X232" s="111"/>
      <c r="Y232" s="111"/>
      <c r="Z232" s="111"/>
      <c r="AA232" s="103"/>
      <c r="AB232" s="53"/>
      <c r="AC232" s="54"/>
      <c r="AD232" s="54"/>
      <c r="AE232" s="54"/>
      <c r="AF232" s="54"/>
      <c r="AG232" s="54"/>
      <c r="AH232" s="54"/>
    </row>
    <row r="233" customFormat="false" ht="15" hidden="false" customHeight="true" outlineLevel="0" collapsed="false">
      <c r="B233" s="102"/>
      <c r="C233" s="14"/>
      <c r="D233" s="103"/>
      <c r="E233" s="33"/>
      <c r="F233" s="104"/>
      <c r="G233" s="33"/>
      <c r="H233" s="104"/>
      <c r="I233" s="36" t="n">
        <f aca="false">I231/2</f>
        <v>0</v>
      </c>
      <c r="J233" s="32"/>
      <c r="K233" s="32"/>
      <c r="L233" s="32"/>
      <c r="M233" s="37"/>
      <c r="N233" s="105"/>
      <c r="O233" s="38" t="n">
        <f aca="false">O231/500</f>
        <v>0</v>
      </c>
      <c r="P233" s="103"/>
      <c r="Q233" s="33"/>
      <c r="R233" s="38"/>
      <c r="S233" s="108"/>
      <c r="T233" s="54" t="n">
        <f aca="false">(N231/15.4323584)*(S231/3.28083989501312)*0.1</f>
        <v>0</v>
      </c>
      <c r="U233" s="103"/>
      <c r="V233" s="103"/>
      <c r="W233" s="103"/>
      <c r="X233" s="111"/>
      <c r="Y233" s="111"/>
      <c r="Z233" s="111"/>
      <c r="AA233" s="103"/>
      <c r="AB233" s="53"/>
      <c r="AC233" s="54"/>
      <c r="AD233" s="54"/>
      <c r="AE233" s="54"/>
      <c r="AF233" s="54"/>
      <c r="AG233" s="54"/>
      <c r="AH233" s="54"/>
    </row>
    <row r="234" customFormat="false" ht="15" hidden="false" customHeight="true" outlineLevel="0" collapsed="false">
      <c r="B234" s="102" t="n">
        <v>77</v>
      </c>
      <c r="C234" s="14" t="s">
        <v>97</v>
      </c>
      <c r="D234" s="103"/>
      <c r="E234" s="33"/>
      <c r="F234" s="104" t="n">
        <f aca="false">E234/15432.3584</f>
        <v>0</v>
      </c>
      <c r="G234" s="33"/>
      <c r="H234" s="104" t="n">
        <f aca="false">G234*F234</f>
        <v>0</v>
      </c>
      <c r="I234" s="36" t="n">
        <f aca="false">IFERROR(15432.3584/G234,0)</f>
        <v>0</v>
      </c>
      <c r="J234" s="103"/>
      <c r="K234" s="32"/>
      <c r="L234" s="32"/>
      <c r="M234" s="103"/>
      <c r="N234" s="105"/>
      <c r="O234" s="106"/>
      <c r="P234" s="103"/>
      <c r="Q234" s="107"/>
      <c r="R234" s="38" t="n">
        <f aca="false">Q235/100</f>
        <v>0</v>
      </c>
      <c r="S234" s="108"/>
      <c r="T234" s="109" t="n">
        <f aca="false">(N234*S234)/1000</f>
        <v>0</v>
      </c>
      <c r="U234" s="103"/>
      <c r="V234" s="103"/>
      <c r="W234" s="103"/>
      <c r="X234" s="111"/>
      <c r="Y234" s="111"/>
      <c r="Z234" s="111"/>
      <c r="AA234" s="103"/>
      <c r="AB234" s="53"/>
      <c r="AC234" s="54" t="n">
        <f aca="false">R234+O236+H234+J235</f>
        <v>0</v>
      </c>
      <c r="AD234" s="54" t="n">
        <f aca="false">AC234*20</f>
        <v>0</v>
      </c>
      <c r="AE234" s="54" t="n">
        <f aca="false">AC234*50</f>
        <v>0</v>
      </c>
      <c r="AF234" s="54" t="n">
        <f aca="false">AC234*250</f>
        <v>0</v>
      </c>
      <c r="AG234" s="54" t="n">
        <f aca="false">AC234*1000</f>
        <v>0</v>
      </c>
      <c r="AH234" s="54" t="n">
        <f aca="false">AC234*5000</f>
        <v>0</v>
      </c>
    </row>
    <row r="235" customFormat="false" ht="15" hidden="false" customHeight="true" outlineLevel="0" collapsed="false">
      <c r="B235" s="102"/>
      <c r="C235" s="14"/>
      <c r="D235" s="103"/>
      <c r="E235" s="33"/>
      <c r="F235" s="104"/>
      <c r="G235" s="33"/>
      <c r="H235" s="104"/>
      <c r="I235" s="36"/>
      <c r="J235" s="32"/>
      <c r="K235" s="32"/>
      <c r="L235" s="32"/>
      <c r="M235" s="103"/>
      <c r="N235" s="105"/>
      <c r="O235" s="106"/>
      <c r="P235" s="103"/>
      <c r="Q235" s="33"/>
      <c r="R235" s="38"/>
      <c r="S235" s="108"/>
      <c r="T235" s="109"/>
      <c r="U235" s="103"/>
      <c r="V235" s="103"/>
      <c r="W235" s="103"/>
      <c r="X235" s="111"/>
      <c r="Y235" s="111"/>
      <c r="Z235" s="111"/>
      <c r="AA235" s="103"/>
      <c r="AB235" s="53"/>
      <c r="AC235" s="54"/>
      <c r="AD235" s="54"/>
      <c r="AE235" s="54"/>
      <c r="AF235" s="54"/>
      <c r="AG235" s="54"/>
      <c r="AH235" s="54"/>
    </row>
    <row r="236" customFormat="false" ht="15" hidden="false" customHeight="true" outlineLevel="0" collapsed="false">
      <c r="B236" s="102"/>
      <c r="C236" s="14"/>
      <c r="D236" s="103"/>
      <c r="E236" s="33"/>
      <c r="F236" s="104"/>
      <c r="G236" s="33"/>
      <c r="H236" s="104"/>
      <c r="I236" s="36" t="n">
        <f aca="false">I234/2</f>
        <v>0</v>
      </c>
      <c r="J236" s="32"/>
      <c r="K236" s="32"/>
      <c r="L236" s="32"/>
      <c r="M236" s="37"/>
      <c r="N236" s="105"/>
      <c r="O236" s="38" t="n">
        <f aca="false">O234/500</f>
        <v>0</v>
      </c>
      <c r="P236" s="103"/>
      <c r="Q236" s="33"/>
      <c r="R236" s="38"/>
      <c r="S236" s="108"/>
      <c r="T236" s="54" t="n">
        <f aca="false">(N234/15.4323584)*(S234/3.28083989501312)*0.1</f>
        <v>0</v>
      </c>
      <c r="U236" s="103"/>
      <c r="V236" s="103"/>
      <c r="W236" s="103"/>
      <c r="X236" s="111"/>
      <c r="Y236" s="111"/>
      <c r="Z236" s="111"/>
      <c r="AA236" s="103"/>
      <c r="AB236" s="53"/>
      <c r="AC236" s="54"/>
      <c r="AD236" s="54"/>
      <c r="AE236" s="54"/>
      <c r="AF236" s="54"/>
      <c r="AG236" s="54"/>
      <c r="AH236" s="54"/>
    </row>
    <row r="237" customFormat="false" ht="15" hidden="false" customHeight="true" outlineLevel="0" collapsed="false">
      <c r="B237" s="102" t="n">
        <v>78</v>
      </c>
      <c r="C237" s="14" t="s">
        <v>97</v>
      </c>
      <c r="D237" s="103"/>
      <c r="E237" s="33"/>
      <c r="F237" s="104" t="n">
        <f aca="false">E237/15432.3584</f>
        <v>0</v>
      </c>
      <c r="G237" s="33"/>
      <c r="H237" s="104" t="n">
        <f aca="false">G237*F237</f>
        <v>0</v>
      </c>
      <c r="I237" s="36" t="n">
        <f aca="false">IFERROR(15432.3584/G237,0)</f>
        <v>0</v>
      </c>
      <c r="J237" s="103"/>
      <c r="K237" s="32"/>
      <c r="L237" s="32"/>
      <c r="M237" s="103"/>
      <c r="N237" s="105"/>
      <c r="O237" s="106"/>
      <c r="P237" s="103"/>
      <c r="Q237" s="107"/>
      <c r="R237" s="38" t="n">
        <f aca="false">Q238/100</f>
        <v>0</v>
      </c>
      <c r="S237" s="108"/>
      <c r="T237" s="109" t="n">
        <f aca="false">(N237*S237)/1000</f>
        <v>0</v>
      </c>
      <c r="U237" s="103"/>
      <c r="V237" s="103"/>
      <c r="W237" s="103"/>
      <c r="X237" s="111"/>
      <c r="Y237" s="111"/>
      <c r="Z237" s="111"/>
      <c r="AA237" s="103"/>
      <c r="AB237" s="53"/>
      <c r="AC237" s="54" t="n">
        <f aca="false">R237+O239+H237+J238</f>
        <v>0</v>
      </c>
      <c r="AD237" s="54" t="n">
        <f aca="false">AC237*20</f>
        <v>0</v>
      </c>
      <c r="AE237" s="54" t="n">
        <f aca="false">AC237*50</f>
        <v>0</v>
      </c>
      <c r="AF237" s="54" t="n">
        <f aca="false">AC237*250</f>
        <v>0</v>
      </c>
      <c r="AG237" s="54" t="n">
        <f aca="false">AC237*1000</f>
        <v>0</v>
      </c>
      <c r="AH237" s="54" t="n">
        <f aca="false">AC237*5000</f>
        <v>0</v>
      </c>
    </row>
    <row r="238" customFormat="false" ht="15" hidden="false" customHeight="true" outlineLevel="0" collapsed="false">
      <c r="B238" s="102"/>
      <c r="C238" s="14"/>
      <c r="D238" s="103"/>
      <c r="E238" s="33"/>
      <c r="F238" s="104"/>
      <c r="G238" s="33"/>
      <c r="H238" s="104"/>
      <c r="I238" s="36"/>
      <c r="J238" s="32"/>
      <c r="K238" s="32"/>
      <c r="L238" s="32"/>
      <c r="M238" s="103"/>
      <c r="N238" s="105"/>
      <c r="O238" s="106"/>
      <c r="P238" s="103"/>
      <c r="Q238" s="33"/>
      <c r="R238" s="38"/>
      <c r="S238" s="108"/>
      <c r="T238" s="109"/>
      <c r="U238" s="103"/>
      <c r="V238" s="103"/>
      <c r="W238" s="103"/>
      <c r="X238" s="111"/>
      <c r="Y238" s="111"/>
      <c r="Z238" s="111"/>
      <c r="AA238" s="103"/>
      <c r="AB238" s="53"/>
      <c r="AC238" s="54"/>
      <c r="AD238" s="54"/>
      <c r="AE238" s="54"/>
      <c r="AF238" s="54"/>
      <c r="AG238" s="54"/>
      <c r="AH238" s="54"/>
    </row>
    <row r="239" customFormat="false" ht="15" hidden="false" customHeight="true" outlineLevel="0" collapsed="false">
      <c r="B239" s="102"/>
      <c r="C239" s="14"/>
      <c r="D239" s="103"/>
      <c r="E239" s="33"/>
      <c r="F239" s="104"/>
      <c r="G239" s="33"/>
      <c r="H239" s="104"/>
      <c r="I239" s="36" t="n">
        <f aca="false">I237/2</f>
        <v>0</v>
      </c>
      <c r="J239" s="32"/>
      <c r="K239" s="32"/>
      <c r="L239" s="32"/>
      <c r="M239" s="37"/>
      <c r="N239" s="105"/>
      <c r="O239" s="38" t="n">
        <f aca="false">O237/500</f>
        <v>0</v>
      </c>
      <c r="P239" s="103"/>
      <c r="Q239" s="33"/>
      <c r="R239" s="38"/>
      <c r="S239" s="108"/>
      <c r="T239" s="54" t="n">
        <f aca="false">(N237/15.4323584)*(S237/3.28083989501312)*0.1</f>
        <v>0</v>
      </c>
      <c r="U239" s="103"/>
      <c r="V239" s="103"/>
      <c r="W239" s="103"/>
      <c r="X239" s="111"/>
      <c r="Y239" s="111"/>
      <c r="Z239" s="111"/>
      <c r="AA239" s="103"/>
      <c r="AB239" s="53"/>
      <c r="AC239" s="54"/>
      <c r="AD239" s="54"/>
      <c r="AE239" s="54"/>
      <c r="AF239" s="54"/>
      <c r="AG239" s="54"/>
      <c r="AH239" s="54"/>
    </row>
    <row r="240" customFormat="false" ht="15" hidden="false" customHeight="true" outlineLevel="0" collapsed="false">
      <c r="B240" s="102" t="n">
        <v>79</v>
      </c>
      <c r="C240" s="14" t="s">
        <v>97</v>
      </c>
      <c r="D240" s="103"/>
      <c r="E240" s="33"/>
      <c r="F240" s="104" t="n">
        <f aca="false">E240/15432.3584</f>
        <v>0</v>
      </c>
      <c r="G240" s="33"/>
      <c r="H240" s="104" t="n">
        <f aca="false">G240*F240</f>
        <v>0</v>
      </c>
      <c r="I240" s="36" t="n">
        <f aca="false">IFERROR(15432.3584/G240,0)</f>
        <v>0</v>
      </c>
      <c r="J240" s="103"/>
      <c r="K240" s="32"/>
      <c r="L240" s="32"/>
      <c r="M240" s="103"/>
      <c r="N240" s="105"/>
      <c r="O240" s="106"/>
      <c r="P240" s="103"/>
      <c r="Q240" s="107"/>
      <c r="R240" s="38" t="n">
        <f aca="false">Q241/100</f>
        <v>0</v>
      </c>
      <c r="S240" s="108"/>
      <c r="T240" s="109" t="n">
        <f aca="false">(N240*S240)/1000</f>
        <v>0</v>
      </c>
      <c r="U240" s="103"/>
      <c r="V240" s="103"/>
      <c r="W240" s="103"/>
      <c r="X240" s="111"/>
      <c r="Y240" s="111"/>
      <c r="Z240" s="111"/>
      <c r="AA240" s="103"/>
      <c r="AB240" s="53"/>
      <c r="AC240" s="54" t="n">
        <f aca="false">R240+O242+H240+J241</f>
        <v>0</v>
      </c>
      <c r="AD240" s="54" t="n">
        <f aca="false">AC240*20</f>
        <v>0</v>
      </c>
      <c r="AE240" s="54" t="n">
        <f aca="false">AC240*50</f>
        <v>0</v>
      </c>
      <c r="AF240" s="54" t="n">
        <f aca="false">AC240*250</f>
        <v>0</v>
      </c>
      <c r="AG240" s="54" t="n">
        <f aca="false">AC240*1000</f>
        <v>0</v>
      </c>
      <c r="AH240" s="54" t="n">
        <f aca="false">AC240*5000</f>
        <v>0</v>
      </c>
    </row>
    <row r="241" customFormat="false" ht="15" hidden="false" customHeight="true" outlineLevel="0" collapsed="false">
      <c r="B241" s="102"/>
      <c r="C241" s="14"/>
      <c r="D241" s="103"/>
      <c r="E241" s="33"/>
      <c r="F241" s="104"/>
      <c r="G241" s="33"/>
      <c r="H241" s="104"/>
      <c r="I241" s="36"/>
      <c r="J241" s="32"/>
      <c r="K241" s="32"/>
      <c r="L241" s="32"/>
      <c r="M241" s="103"/>
      <c r="N241" s="105"/>
      <c r="O241" s="106"/>
      <c r="P241" s="103"/>
      <c r="Q241" s="33"/>
      <c r="R241" s="38"/>
      <c r="S241" s="108"/>
      <c r="T241" s="109"/>
      <c r="U241" s="103"/>
      <c r="V241" s="103"/>
      <c r="W241" s="103"/>
      <c r="X241" s="111"/>
      <c r="Y241" s="111"/>
      <c r="Z241" s="111"/>
      <c r="AA241" s="103"/>
      <c r="AB241" s="53"/>
      <c r="AC241" s="54"/>
      <c r="AD241" s="54"/>
      <c r="AE241" s="54"/>
      <c r="AF241" s="54"/>
      <c r="AG241" s="54"/>
      <c r="AH241" s="54"/>
    </row>
    <row r="242" customFormat="false" ht="15" hidden="false" customHeight="true" outlineLevel="0" collapsed="false">
      <c r="B242" s="102"/>
      <c r="C242" s="14"/>
      <c r="D242" s="103"/>
      <c r="E242" s="33"/>
      <c r="F242" s="104"/>
      <c r="G242" s="33"/>
      <c r="H242" s="104"/>
      <c r="I242" s="36" t="n">
        <f aca="false">I240/2</f>
        <v>0</v>
      </c>
      <c r="J242" s="32"/>
      <c r="K242" s="32"/>
      <c r="L242" s="32"/>
      <c r="M242" s="37"/>
      <c r="N242" s="105"/>
      <c r="O242" s="38" t="n">
        <f aca="false">O240/500</f>
        <v>0</v>
      </c>
      <c r="P242" s="103"/>
      <c r="Q242" s="33"/>
      <c r="R242" s="38"/>
      <c r="S242" s="108"/>
      <c r="T242" s="54" t="n">
        <f aca="false">(N240/15.4323584)*(S240/3.28083989501312)*0.1</f>
        <v>0</v>
      </c>
      <c r="U242" s="103"/>
      <c r="V242" s="103"/>
      <c r="W242" s="103"/>
      <c r="X242" s="111"/>
      <c r="Y242" s="111"/>
      <c r="Z242" s="111"/>
      <c r="AA242" s="103"/>
      <c r="AB242" s="53"/>
      <c r="AC242" s="54"/>
      <c r="AD242" s="54"/>
      <c r="AE242" s="54"/>
      <c r="AF242" s="54"/>
      <c r="AG242" s="54"/>
      <c r="AH242" s="54"/>
    </row>
    <row r="243" customFormat="false" ht="15" hidden="false" customHeight="true" outlineLevel="0" collapsed="false">
      <c r="B243" s="102" t="n">
        <v>80</v>
      </c>
      <c r="C243" s="14" t="s">
        <v>97</v>
      </c>
      <c r="D243" s="103"/>
      <c r="E243" s="33"/>
      <c r="F243" s="104" t="n">
        <f aca="false">E243/15432.3584</f>
        <v>0</v>
      </c>
      <c r="G243" s="33"/>
      <c r="H243" s="104" t="n">
        <f aca="false">G243*F243</f>
        <v>0</v>
      </c>
      <c r="I243" s="36" t="n">
        <f aca="false">IFERROR(15432.3584/G243,0)</f>
        <v>0</v>
      </c>
      <c r="J243" s="103"/>
      <c r="K243" s="32"/>
      <c r="L243" s="32"/>
      <c r="M243" s="103"/>
      <c r="N243" s="105"/>
      <c r="O243" s="106"/>
      <c r="P243" s="103"/>
      <c r="Q243" s="107"/>
      <c r="R243" s="38" t="n">
        <f aca="false">Q244/100</f>
        <v>0</v>
      </c>
      <c r="S243" s="108"/>
      <c r="T243" s="109" t="n">
        <f aca="false">(N243*S243)/1000</f>
        <v>0</v>
      </c>
      <c r="U243" s="103"/>
      <c r="V243" s="103"/>
      <c r="W243" s="103"/>
      <c r="X243" s="111"/>
      <c r="Y243" s="111"/>
      <c r="Z243" s="111"/>
      <c r="AA243" s="103"/>
      <c r="AB243" s="53"/>
      <c r="AC243" s="54" t="n">
        <f aca="false">R243+O245+H243+J244</f>
        <v>0</v>
      </c>
      <c r="AD243" s="54" t="n">
        <f aca="false">AC243*20</f>
        <v>0</v>
      </c>
      <c r="AE243" s="54" t="n">
        <f aca="false">AC243*50</f>
        <v>0</v>
      </c>
      <c r="AF243" s="54" t="n">
        <f aca="false">AC243*250</f>
        <v>0</v>
      </c>
      <c r="AG243" s="54" t="n">
        <f aca="false">AC243*1000</f>
        <v>0</v>
      </c>
      <c r="AH243" s="54" t="n">
        <f aca="false">AC243*5000</f>
        <v>0</v>
      </c>
    </row>
    <row r="244" customFormat="false" ht="15" hidden="false" customHeight="true" outlineLevel="0" collapsed="false">
      <c r="B244" s="102"/>
      <c r="C244" s="14"/>
      <c r="D244" s="103"/>
      <c r="E244" s="33"/>
      <c r="F244" s="104"/>
      <c r="G244" s="33"/>
      <c r="H244" s="104"/>
      <c r="I244" s="36"/>
      <c r="J244" s="32"/>
      <c r="K244" s="32"/>
      <c r="L244" s="32"/>
      <c r="M244" s="103"/>
      <c r="N244" s="105"/>
      <c r="O244" s="106"/>
      <c r="P244" s="103"/>
      <c r="Q244" s="33"/>
      <c r="R244" s="38"/>
      <c r="S244" s="108"/>
      <c r="T244" s="109"/>
      <c r="U244" s="103"/>
      <c r="V244" s="103"/>
      <c r="W244" s="103"/>
      <c r="X244" s="111"/>
      <c r="Y244" s="111"/>
      <c r="Z244" s="111"/>
      <c r="AA244" s="103"/>
      <c r="AB244" s="53"/>
      <c r="AC244" s="54"/>
      <c r="AD244" s="54"/>
      <c r="AE244" s="54"/>
      <c r="AF244" s="54"/>
      <c r="AG244" s="54"/>
      <c r="AH244" s="54"/>
    </row>
    <row r="245" customFormat="false" ht="15" hidden="false" customHeight="true" outlineLevel="0" collapsed="false">
      <c r="B245" s="102"/>
      <c r="C245" s="14"/>
      <c r="D245" s="103"/>
      <c r="E245" s="33"/>
      <c r="F245" s="104"/>
      <c r="G245" s="33"/>
      <c r="H245" s="104"/>
      <c r="I245" s="36" t="n">
        <f aca="false">I243/2</f>
        <v>0</v>
      </c>
      <c r="J245" s="32"/>
      <c r="K245" s="32"/>
      <c r="L245" s="32"/>
      <c r="M245" s="37"/>
      <c r="N245" s="105"/>
      <c r="O245" s="38" t="n">
        <f aca="false">O243/500</f>
        <v>0</v>
      </c>
      <c r="P245" s="103"/>
      <c r="Q245" s="33"/>
      <c r="R245" s="38"/>
      <c r="S245" s="108"/>
      <c r="T245" s="54" t="n">
        <f aca="false">(N243/15.4323584)*(S243/3.28083989501312)*0.1</f>
        <v>0</v>
      </c>
      <c r="U245" s="103"/>
      <c r="V245" s="103"/>
      <c r="W245" s="103"/>
      <c r="X245" s="111"/>
      <c r="Y245" s="111"/>
      <c r="Z245" s="111"/>
      <c r="AA245" s="103"/>
      <c r="AB245" s="53"/>
      <c r="AC245" s="54"/>
      <c r="AD245" s="54"/>
      <c r="AE245" s="54"/>
      <c r="AF245" s="54"/>
      <c r="AG245" s="54"/>
      <c r="AH245" s="54"/>
    </row>
    <row r="246" customFormat="false" ht="15" hidden="false" customHeight="true" outlineLevel="0" collapsed="false">
      <c r="B246" s="102" t="n">
        <v>81</v>
      </c>
      <c r="C246" s="14" t="s">
        <v>97</v>
      </c>
      <c r="D246" s="103"/>
      <c r="E246" s="33"/>
      <c r="F246" s="104" t="n">
        <f aca="false">E246/15432.3584</f>
        <v>0</v>
      </c>
      <c r="G246" s="33"/>
      <c r="H246" s="104" t="n">
        <f aca="false">G246*F246</f>
        <v>0</v>
      </c>
      <c r="I246" s="36" t="n">
        <f aca="false">IFERROR(15432.3584/G246,0)</f>
        <v>0</v>
      </c>
      <c r="J246" s="103"/>
      <c r="K246" s="32"/>
      <c r="L246" s="32"/>
      <c r="M246" s="103"/>
      <c r="N246" s="105"/>
      <c r="O246" s="106"/>
      <c r="P246" s="103"/>
      <c r="Q246" s="107"/>
      <c r="R246" s="38" t="n">
        <f aca="false">Q247/100</f>
        <v>0</v>
      </c>
      <c r="S246" s="108"/>
      <c r="T246" s="109" t="n">
        <f aca="false">(N246*S246)/1000</f>
        <v>0</v>
      </c>
      <c r="U246" s="103"/>
      <c r="V246" s="103"/>
      <c r="W246" s="103"/>
      <c r="X246" s="111"/>
      <c r="Y246" s="111"/>
      <c r="Z246" s="111"/>
      <c r="AA246" s="103"/>
      <c r="AB246" s="53"/>
      <c r="AC246" s="54" t="n">
        <f aca="false">R246+O248+H246+J247</f>
        <v>0</v>
      </c>
      <c r="AD246" s="54" t="n">
        <f aca="false">AC246*20</f>
        <v>0</v>
      </c>
      <c r="AE246" s="54" t="n">
        <f aca="false">AC246*50</f>
        <v>0</v>
      </c>
      <c r="AF246" s="54" t="n">
        <f aca="false">AC246*250</f>
        <v>0</v>
      </c>
      <c r="AG246" s="54" t="n">
        <f aca="false">AC246*1000</f>
        <v>0</v>
      </c>
      <c r="AH246" s="54" t="n">
        <f aca="false">AC246*5000</f>
        <v>0</v>
      </c>
    </row>
    <row r="247" customFormat="false" ht="15" hidden="false" customHeight="true" outlineLevel="0" collapsed="false">
      <c r="B247" s="102"/>
      <c r="C247" s="14"/>
      <c r="D247" s="103"/>
      <c r="E247" s="33"/>
      <c r="F247" s="104"/>
      <c r="G247" s="33"/>
      <c r="H247" s="104"/>
      <c r="I247" s="36"/>
      <c r="J247" s="32"/>
      <c r="K247" s="32"/>
      <c r="L247" s="32"/>
      <c r="M247" s="103"/>
      <c r="N247" s="105"/>
      <c r="O247" s="106"/>
      <c r="P247" s="103"/>
      <c r="Q247" s="33"/>
      <c r="R247" s="38"/>
      <c r="S247" s="108"/>
      <c r="T247" s="109"/>
      <c r="U247" s="103"/>
      <c r="V247" s="103"/>
      <c r="W247" s="103"/>
      <c r="X247" s="111"/>
      <c r="Y247" s="111"/>
      <c r="Z247" s="111"/>
      <c r="AA247" s="103"/>
      <c r="AB247" s="53"/>
      <c r="AC247" s="54"/>
      <c r="AD247" s="54"/>
      <c r="AE247" s="54"/>
      <c r="AF247" s="54"/>
      <c r="AG247" s="54"/>
      <c r="AH247" s="54"/>
    </row>
    <row r="248" customFormat="false" ht="15" hidden="false" customHeight="true" outlineLevel="0" collapsed="false">
      <c r="B248" s="102"/>
      <c r="C248" s="14"/>
      <c r="D248" s="103"/>
      <c r="E248" s="33"/>
      <c r="F248" s="104"/>
      <c r="G248" s="33"/>
      <c r="H248" s="104"/>
      <c r="I248" s="36" t="n">
        <f aca="false">I246/2</f>
        <v>0</v>
      </c>
      <c r="J248" s="32"/>
      <c r="K248" s="32"/>
      <c r="L248" s="32"/>
      <c r="M248" s="37"/>
      <c r="N248" s="105"/>
      <c r="O248" s="38" t="n">
        <f aca="false">O246/500</f>
        <v>0</v>
      </c>
      <c r="P248" s="103"/>
      <c r="Q248" s="33"/>
      <c r="R248" s="38"/>
      <c r="S248" s="108"/>
      <c r="T248" s="54" t="n">
        <f aca="false">(N246/15.4323584)*(S246/3.28083989501312)*0.1</f>
        <v>0</v>
      </c>
      <c r="U248" s="103"/>
      <c r="V248" s="103"/>
      <c r="W248" s="103"/>
      <c r="X248" s="111"/>
      <c r="Y248" s="111"/>
      <c r="Z248" s="111"/>
      <c r="AA248" s="103"/>
      <c r="AB248" s="53"/>
      <c r="AC248" s="54"/>
      <c r="AD248" s="54"/>
      <c r="AE248" s="54"/>
      <c r="AF248" s="54"/>
      <c r="AG248" s="54"/>
      <c r="AH248" s="54"/>
    </row>
    <row r="249" customFormat="false" ht="15" hidden="false" customHeight="true" outlineLevel="0" collapsed="false">
      <c r="B249" s="102" t="n">
        <v>82</v>
      </c>
      <c r="C249" s="14" t="s">
        <v>97</v>
      </c>
      <c r="D249" s="103"/>
      <c r="E249" s="33"/>
      <c r="F249" s="104" t="n">
        <f aca="false">E249/15432.3584</f>
        <v>0</v>
      </c>
      <c r="G249" s="33"/>
      <c r="H249" s="104" t="n">
        <f aca="false">G249*F249</f>
        <v>0</v>
      </c>
      <c r="I249" s="36" t="n">
        <f aca="false">IFERROR(15432.3584/G249,0)</f>
        <v>0</v>
      </c>
      <c r="J249" s="103"/>
      <c r="K249" s="32"/>
      <c r="L249" s="32"/>
      <c r="M249" s="103"/>
      <c r="N249" s="105"/>
      <c r="O249" s="106"/>
      <c r="P249" s="103"/>
      <c r="Q249" s="107"/>
      <c r="R249" s="38" t="n">
        <f aca="false">Q250/100</f>
        <v>0</v>
      </c>
      <c r="S249" s="108"/>
      <c r="T249" s="109" t="n">
        <f aca="false">(N249*S249)/1000</f>
        <v>0</v>
      </c>
      <c r="U249" s="103"/>
      <c r="V249" s="103"/>
      <c r="W249" s="103"/>
      <c r="X249" s="111"/>
      <c r="Y249" s="111"/>
      <c r="Z249" s="111"/>
      <c r="AA249" s="103"/>
      <c r="AB249" s="53"/>
      <c r="AC249" s="54" t="n">
        <f aca="false">R249+O251+H249+J250</f>
        <v>0</v>
      </c>
      <c r="AD249" s="54" t="n">
        <f aca="false">AC249*20</f>
        <v>0</v>
      </c>
      <c r="AE249" s="54" t="n">
        <f aca="false">AC249*50</f>
        <v>0</v>
      </c>
      <c r="AF249" s="54" t="n">
        <f aca="false">AC249*250</f>
        <v>0</v>
      </c>
      <c r="AG249" s="54" t="n">
        <f aca="false">AC249*1000</f>
        <v>0</v>
      </c>
      <c r="AH249" s="54" t="n">
        <f aca="false">AC249*5000</f>
        <v>0</v>
      </c>
    </row>
    <row r="250" customFormat="false" ht="15" hidden="false" customHeight="true" outlineLevel="0" collapsed="false">
      <c r="B250" s="102"/>
      <c r="C250" s="14"/>
      <c r="D250" s="103"/>
      <c r="E250" s="33"/>
      <c r="F250" s="104"/>
      <c r="G250" s="33"/>
      <c r="H250" s="104"/>
      <c r="I250" s="36"/>
      <c r="J250" s="32"/>
      <c r="K250" s="32"/>
      <c r="L250" s="32"/>
      <c r="M250" s="103"/>
      <c r="N250" s="105"/>
      <c r="O250" s="106"/>
      <c r="P250" s="103"/>
      <c r="Q250" s="33"/>
      <c r="R250" s="38"/>
      <c r="S250" s="108"/>
      <c r="T250" s="109"/>
      <c r="U250" s="103"/>
      <c r="V250" s="103"/>
      <c r="W250" s="103"/>
      <c r="X250" s="111"/>
      <c r="Y250" s="111"/>
      <c r="Z250" s="111"/>
      <c r="AA250" s="103"/>
      <c r="AB250" s="53"/>
      <c r="AC250" s="54"/>
      <c r="AD250" s="54"/>
      <c r="AE250" s="54"/>
      <c r="AF250" s="54"/>
      <c r="AG250" s="54"/>
      <c r="AH250" s="54"/>
    </row>
    <row r="251" customFormat="false" ht="15" hidden="false" customHeight="true" outlineLevel="0" collapsed="false">
      <c r="B251" s="102"/>
      <c r="C251" s="14"/>
      <c r="D251" s="103"/>
      <c r="E251" s="33"/>
      <c r="F251" s="104"/>
      <c r="G251" s="33"/>
      <c r="H251" s="104"/>
      <c r="I251" s="36" t="n">
        <f aca="false">I249/2</f>
        <v>0</v>
      </c>
      <c r="J251" s="32"/>
      <c r="K251" s="32"/>
      <c r="L251" s="32"/>
      <c r="M251" s="37"/>
      <c r="N251" s="105"/>
      <c r="O251" s="38" t="n">
        <f aca="false">O249/500</f>
        <v>0</v>
      </c>
      <c r="P251" s="103"/>
      <c r="Q251" s="33"/>
      <c r="R251" s="38"/>
      <c r="S251" s="108"/>
      <c r="T251" s="54" t="n">
        <f aca="false">(N249/15.4323584)*(S249/3.28083989501312)*0.1</f>
        <v>0</v>
      </c>
      <c r="U251" s="103"/>
      <c r="V251" s="103"/>
      <c r="W251" s="103"/>
      <c r="X251" s="111"/>
      <c r="Y251" s="111"/>
      <c r="Z251" s="111"/>
      <c r="AA251" s="103"/>
      <c r="AB251" s="53"/>
      <c r="AC251" s="54"/>
      <c r="AD251" s="54"/>
      <c r="AE251" s="54"/>
      <c r="AF251" s="54"/>
      <c r="AG251" s="54"/>
      <c r="AH251" s="54"/>
    </row>
    <row r="252" customFormat="false" ht="15" hidden="false" customHeight="true" outlineLevel="0" collapsed="false">
      <c r="B252" s="102" t="n">
        <v>83</v>
      </c>
      <c r="C252" s="14" t="s">
        <v>97</v>
      </c>
      <c r="D252" s="103"/>
      <c r="E252" s="33"/>
      <c r="F252" s="104" t="n">
        <f aca="false">E252/15432.3584</f>
        <v>0</v>
      </c>
      <c r="G252" s="33"/>
      <c r="H252" s="104" t="n">
        <f aca="false">G252*F252</f>
        <v>0</v>
      </c>
      <c r="I252" s="36" t="n">
        <f aca="false">IFERROR(15432.3584/G252,0)</f>
        <v>0</v>
      </c>
      <c r="J252" s="103"/>
      <c r="K252" s="32"/>
      <c r="L252" s="32"/>
      <c r="M252" s="103"/>
      <c r="N252" s="105"/>
      <c r="O252" s="106"/>
      <c r="P252" s="103"/>
      <c r="Q252" s="107"/>
      <c r="R252" s="38" t="n">
        <f aca="false">Q253/100</f>
        <v>0</v>
      </c>
      <c r="S252" s="108"/>
      <c r="T252" s="109" t="n">
        <f aca="false">(N252*S252)/1000</f>
        <v>0</v>
      </c>
      <c r="U252" s="103"/>
      <c r="V252" s="103"/>
      <c r="W252" s="103"/>
      <c r="X252" s="111"/>
      <c r="Y252" s="111"/>
      <c r="Z252" s="111"/>
      <c r="AA252" s="103"/>
      <c r="AB252" s="53"/>
      <c r="AC252" s="54" t="n">
        <f aca="false">R252+O254+H252+J253</f>
        <v>0</v>
      </c>
      <c r="AD252" s="54" t="n">
        <f aca="false">AC252*20</f>
        <v>0</v>
      </c>
      <c r="AE252" s="54" t="n">
        <f aca="false">AC252*50</f>
        <v>0</v>
      </c>
      <c r="AF252" s="54" t="n">
        <f aca="false">AC252*250</f>
        <v>0</v>
      </c>
      <c r="AG252" s="54" t="n">
        <f aca="false">AC252*1000</f>
        <v>0</v>
      </c>
      <c r="AH252" s="54" t="n">
        <f aca="false">AC252*5000</f>
        <v>0</v>
      </c>
    </row>
    <row r="253" customFormat="false" ht="15" hidden="false" customHeight="true" outlineLevel="0" collapsed="false">
      <c r="B253" s="102"/>
      <c r="C253" s="14"/>
      <c r="D253" s="103"/>
      <c r="E253" s="33"/>
      <c r="F253" s="104"/>
      <c r="G253" s="33"/>
      <c r="H253" s="104"/>
      <c r="I253" s="36"/>
      <c r="J253" s="32"/>
      <c r="K253" s="32"/>
      <c r="L253" s="32"/>
      <c r="M253" s="103"/>
      <c r="N253" s="105"/>
      <c r="O253" s="106"/>
      <c r="P253" s="103"/>
      <c r="Q253" s="33"/>
      <c r="R253" s="38"/>
      <c r="S253" s="108"/>
      <c r="T253" s="109"/>
      <c r="U253" s="103"/>
      <c r="V253" s="103"/>
      <c r="W253" s="103"/>
      <c r="X253" s="111"/>
      <c r="Y253" s="111"/>
      <c r="Z253" s="111"/>
      <c r="AA253" s="103"/>
      <c r="AB253" s="53"/>
      <c r="AC253" s="54"/>
      <c r="AD253" s="54"/>
      <c r="AE253" s="54"/>
      <c r="AF253" s="54"/>
      <c r="AG253" s="54"/>
      <c r="AH253" s="54"/>
    </row>
    <row r="254" customFormat="false" ht="15" hidden="false" customHeight="true" outlineLevel="0" collapsed="false">
      <c r="B254" s="102"/>
      <c r="C254" s="14"/>
      <c r="D254" s="103"/>
      <c r="E254" s="33"/>
      <c r="F254" s="104"/>
      <c r="G254" s="33"/>
      <c r="H254" s="104"/>
      <c r="I254" s="36" t="n">
        <f aca="false">I252/2</f>
        <v>0</v>
      </c>
      <c r="J254" s="32"/>
      <c r="K254" s="32"/>
      <c r="L254" s="32"/>
      <c r="M254" s="37"/>
      <c r="N254" s="105"/>
      <c r="O254" s="38" t="n">
        <f aca="false">O252/500</f>
        <v>0</v>
      </c>
      <c r="P254" s="103"/>
      <c r="Q254" s="33"/>
      <c r="R254" s="38"/>
      <c r="S254" s="108"/>
      <c r="T254" s="54" t="n">
        <f aca="false">(N252/15.4323584)*(S252/3.28083989501312)*0.1</f>
        <v>0</v>
      </c>
      <c r="U254" s="103"/>
      <c r="V254" s="103"/>
      <c r="W254" s="103"/>
      <c r="X254" s="111"/>
      <c r="Y254" s="111"/>
      <c r="Z254" s="111"/>
      <c r="AA254" s="103"/>
      <c r="AB254" s="53"/>
      <c r="AC254" s="54"/>
      <c r="AD254" s="54"/>
      <c r="AE254" s="54"/>
      <c r="AF254" s="54"/>
      <c r="AG254" s="54"/>
      <c r="AH254" s="54"/>
    </row>
    <row r="255" customFormat="false" ht="15" hidden="false" customHeight="true" outlineLevel="0" collapsed="false">
      <c r="B255" s="102" t="n">
        <v>84</v>
      </c>
      <c r="C255" s="14" t="s">
        <v>97</v>
      </c>
      <c r="D255" s="103"/>
      <c r="E255" s="33"/>
      <c r="F255" s="104" t="n">
        <f aca="false">E255/15432.3584</f>
        <v>0</v>
      </c>
      <c r="G255" s="33"/>
      <c r="H255" s="104" t="n">
        <f aca="false">G255*F255</f>
        <v>0</v>
      </c>
      <c r="I255" s="36" t="n">
        <f aca="false">IFERROR(15432.3584/G255,0)</f>
        <v>0</v>
      </c>
      <c r="J255" s="103"/>
      <c r="K255" s="32"/>
      <c r="L255" s="32"/>
      <c r="M255" s="103"/>
      <c r="N255" s="105"/>
      <c r="O255" s="106"/>
      <c r="P255" s="103"/>
      <c r="Q255" s="107"/>
      <c r="R255" s="38" t="n">
        <f aca="false">Q256/100</f>
        <v>0</v>
      </c>
      <c r="S255" s="108"/>
      <c r="T255" s="109" t="n">
        <f aca="false">(N255*S255)/1000</f>
        <v>0</v>
      </c>
      <c r="U255" s="103"/>
      <c r="V255" s="103"/>
      <c r="W255" s="103"/>
      <c r="X255" s="111"/>
      <c r="Y255" s="111"/>
      <c r="Z255" s="111"/>
      <c r="AA255" s="103"/>
      <c r="AB255" s="53"/>
      <c r="AC255" s="54" t="n">
        <f aca="false">R255+O257+H255+J256</f>
        <v>0</v>
      </c>
      <c r="AD255" s="54" t="n">
        <f aca="false">AC255*20</f>
        <v>0</v>
      </c>
      <c r="AE255" s="54" t="n">
        <f aca="false">AC255*50</f>
        <v>0</v>
      </c>
      <c r="AF255" s="54" t="n">
        <f aca="false">AC255*250</f>
        <v>0</v>
      </c>
      <c r="AG255" s="54" t="n">
        <f aca="false">AC255*1000</f>
        <v>0</v>
      </c>
      <c r="AH255" s="54" t="n">
        <f aca="false">AC255*5000</f>
        <v>0</v>
      </c>
    </row>
    <row r="256" customFormat="false" ht="15" hidden="false" customHeight="true" outlineLevel="0" collapsed="false">
      <c r="B256" s="102"/>
      <c r="C256" s="14"/>
      <c r="D256" s="103"/>
      <c r="E256" s="33"/>
      <c r="F256" s="104"/>
      <c r="G256" s="33"/>
      <c r="H256" s="104"/>
      <c r="I256" s="36"/>
      <c r="J256" s="32"/>
      <c r="K256" s="32"/>
      <c r="L256" s="32"/>
      <c r="M256" s="103"/>
      <c r="N256" s="105"/>
      <c r="O256" s="106"/>
      <c r="P256" s="103"/>
      <c r="Q256" s="33"/>
      <c r="R256" s="38"/>
      <c r="S256" s="108"/>
      <c r="T256" s="109"/>
      <c r="U256" s="103"/>
      <c r="V256" s="103"/>
      <c r="W256" s="103"/>
      <c r="X256" s="111"/>
      <c r="Y256" s="111"/>
      <c r="Z256" s="111"/>
      <c r="AA256" s="103"/>
      <c r="AB256" s="53"/>
      <c r="AC256" s="54"/>
      <c r="AD256" s="54"/>
      <c r="AE256" s="54"/>
      <c r="AF256" s="54"/>
      <c r="AG256" s="54"/>
      <c r="AH256" s="54"/>
    </row>
    <row r="257" customFormat="false" ht="15" hidden="false" customHeight="true" outlineLevel="0" collapsed="false">
      <c r="B257" s="102"/>
      <c r="C257" s="14"/>
      <c r="D257" s="103"/>
      <c r="E257" s="33"/>
      <c r="F257" s="104"/>
      <c r="G257" s="33"/>
      <c r="H257" s="104"/>
      <c r="I257" s="36" t="n">
        <f aca="false">I255/2</f>
        <v>0</v>
      </c>
      <c r="J257" s="32"/>
      <c r="K257" s="32"/>
      <c r="L257" s="32"/>
      <c r="M257" s="37"/>
      <c r="N257" s="105"/>
      <c r="O257" s="38" t="n">
        <f aca="false">O255/500</f>
        <v>0</v>
      </c>
      <c r="P257" s="103"/>
      <c r="Q257" s="33"/>
      <c r="R257" s="38"/>
      <c r="S257" s="108"/>
      <c r="T257" s="54" t="n">
        <f aca="false">(N255/15.4323584)*(S255/3.28083989501312)*0.1</f>
        <v>0</v>
      </c>
      <c r="U257" s="103"/>
      <c r="V257" s="103"/>
      <c r="W257" s="103"/>
      <c r="X257" s="111"/>
      <c r="Y257" s="111"/>
      <c r="Z257" s="111"/>
      <c r="AA257" s="103"/>
      <c r="AB257" s="53"/>
      <c r="AC257" s="54"/>
      <c r="AD257" s="54"/>
      <c r="AE257" s="54"/>
      <c r="AF257" s="54"/>
      <c r="AG257" s="54"/>
      <c r="AH257" s="54"/>
    </row>
    <row r="258" customFormat="false" ht="15" hidden="false" customHeight="true" outlineLevel="0" collapsed="false">
      <c r="B258" s="102" t="n">
        <v>85</v>
      </c>
      <c r="C258" s="14" t="s">
        <v>97</v>
      </c>
      <c r="D258" s="103"/>
      <c r="E258" s="33"/>
      <c r="F258" s="104" t="n">
        <f aca="false">E258/15432.3584</f>
        <v>0</v>
      </c>
      <c r="G258" s="33"/>
      <c r="H258" s="104" t="n">
        <f aca="false">G258*F258</f>
        <v>0</v>
      </c>
      <c r="I258" s="36" t="n">
        <f aca="false">IFERROR(15432.3584/G258,0)</f>
        <v>0</v>
      </c>
      <c r="J258" s="103"/>
      <c r="K258" s="32"/>
      <c r="L258" s="32"/>
      <c r="M258" s="103"/>
      <c r="N258" s="105"/>
      <c r="O258" s="106"/>
      <c r="P258" s="103"/>
      <c r="Q258" s="107"/>
      <c r="R258" s="38" t="n">
        <f aca="false">Q259/100</f>
        <v>0</v>
      </c>
      <c r="S258" s="108"/>
      <c r="T258" s="109" t="n">
        <f aca="false">(N258*S258)/1000</f>
        <v>0</v>
      </c>
      <c r="U258" s="103"/>
      <c r="V258" s="103"/>
      <c r="W258" s="103"/>
      <c r="X258" s="111"/>
      <c r="Y258" s="111"/>
      <c r="Z258" s="111"/>
      <c r="AA258" s="103"/>
      <c r="AB258" s="53"/>
      <c r="AC258" s="54" t="n">
        <f aca="false">R258+O260+H258+J259</f>
        <v>0</v>
      </c>
      <c r="AD258" s="54" t="n">
        <f aca="false">AC258*20</f>
        <v>0</v>
      </c>
      <c r="AE258" s="54" t="n">
        <f aca="false">AC258*50</f>
        <v>0</v>
      </c>
      <c r="AF258" s="54" t="n">
        <f aca="false">AC258*250</f>
        <v>0</v>
      </c>
      <c r="AG258" s="54" t="n">
        <f aca="false">AC258*1000</f>
        <v>0</v>
      </c>
      <c r="AH258" s="54" t="n">
        <f aca="false">AC258*5000</f>
        <v>0</v>
      </c>
    </row>
    <row r="259" customFormat="false" ht="15" hidden="false" customHeight="true" outlineLevel="0" collapsed="false">
      <c r="B259" s="102"/>
      <c r="C259" s="14"/>
      <c r="D259" s="103"/>
      <c r="E259" s="33"/>
      <c r="F259" s="104"/>
      <c r="G259" s="33"/>
      <c r="H259" s="104"/>
      <c r="I259" s="36"/>
      <c r="J259" s="32"/>
      <c r="K259" s="32"/>
      <c r="L259" s="32"/>
      <c r="M259" s="103"/>
      <c r="N259" s="105"/>
      <c r="O259" s="106"/>
      <c r="P259" s="103"/>
      <c r="Q259" s="33"/>
      <c r="R259" s="38"/>
      <c r="S259" s="108"/>
      <c r="T259" s="109"/>
      <c r="U259" s="103"/>
      <c r="V259" s="103"/>
      <c r="W259" s="103"/>
      <c r="X259" s="111"/>
      <c r="Y259" s="111"/>
      <c r="Z259" s="111"/>
      <c r="AA259" s="103"/>
      <c r="AB259" s="53"/>
      <c r="AC259" s="54"/>
      <c r="AD259" s="54"/>
      <c r="AE259" s="54"/>
      <c r="AF259" s="54"/>
      <c r="AG259" s="54"/>
      <c r="AH259" s="54"/>
    </row>
    <row r="260" customFormat="false" ht="15" hidden="false" customHeight="true" outlineLevel="0" collapsed="false">
      <c r="B260" s="102"/>
      <c r="C260" s="14"/>
      <c r="D260" s="103"/>
      <c r="E260" s="33"/>
      <c r="F260" s="104"/>
      <c r="G260" s="33"/>
      <c r="H260" s="104"/>
      <c r="I260" s="36" t="n">
        <f aca="false">I258/2</f>
        <v>0</v>
      </c>
      <c r="J260" s="32"/>
      <c r="K260" s="32"/>
      <c r="L260" s="32"/>
      <c r="M260" s="37"/>
      <c r="N260" s="105"/>
      <c r="O260" s="38" t="n">
        <f aca="false">O258/500</f>
        <v>0</v>
      </c>
      <c r="P260" s="103"/>
      <c r="Q260" s="33"/>
      <c r="R260" s="38"/>
      <c r="S260" s="108"/>
      <c r="T260" s="54" t="n">
        <f aca="false">(N258/15.4323584)*(S258/3.28083989501312)*0.1</f>
        <v>0</v>
      </c>
      <c r="U260" s="103"/>
      <c r="V260" s="103"/>
      <c r="W260" s="103"/>
      <c r="X260" s="111"/>
      <c r="Y260" s="111"/>
      <c r="Z260" s="111"/>
      <c r="AA260" s="103"/>
      <c r="AB260" s="53"/>
      <c r="AC260" s="54"/>
      <c r="AD260" s="54"/>
      <c r="AE260" s="54"/>
      <c r="AF260" s="54"/>
      <c r="AG260" s="54"/>
      <c r="AH260" s="54"/>
    </row>
    <row r="261" customFormat="false" ht="15" hidden="false" customHeight="true" outlineLevel="0" collapsed="false">
      <c r="B261" s="102" t="n">
        <v>86</v>
      </c>
      <c r="C261" s="14" t="s">
        <v>97</v>
      </c>
      <c r="D261" s="103"/>
      <c r="E261" s="33"/>
      <c r="F261" s="104" t="n">
        <f aca="false">E261/15432.3584</f>
        <v>0</v>
      </c>
      <c r="G261" s="33"/>
      <c r="H261" s="104" t="n">
        <f aca="false">G261*F261</f>
        <v>0</v>
      </c>
      <c r="I261" s="36" t="n">
        <f aca="false">IFERROR(15432.3584/G261,0)</f>
        <v>0</v>
      </c>
      <c r="J261" s="103"/>
      <c r="K261" s="32"/>
      <c r="L261" s="32"/>
      <c r="M261" s="103"/>
      <c r="N261" s="105"/>
      <c r="O261" s="106"/>
      <c r="P261" s="103"/>
      <c r="Q261" s="107"/>
      <c r="R261" s="38" t="n">
        <f aca="false">Q262/100</f>
        <v>0</v>
      </c>
      <c r="S261" s="108"/>
      <c r="T261" s="109" t="n">
        <f aca="false">(N261*S261)/1000</f>
        <v>0</v>
      </c>
      <c r="U261" s="103"/>
      <c r="V261" s="103"/>
      <c r="W261" s="103"/>
      <c r="X261" s="111"/>
      <c r="Y261" s="111"/>
      <c r="Z261" s="111"/>
      <c r="AA261" s="103"/>
      <c r="AB261" s="53"/>
      <c r="AC261" s="54" t="n">
        <f aca="false">R261+O263+H261+J262</f>
        <v>0</v>
      </c>
      <c r="AD261" s="54" t="n">
        <f aca="false">AC261*20</f>
        <v>0</v>
      </c>
      <c r="AE261" s="54" t="n">
        <f aca="false">AC261*50</f>
        <v>0</v>
      </c>
      <c r="AF261" s="54" t="n">
        <f aca="false">AC261*250</f>
        <v>0</v>
      </c>
      <c r="AG261" s="54" t="n">
        <f aca="false">AC261*1000</f>
        <v>0</v>
      </c>
      <c r="AH261" s="54" t="n">
        <f aca="false">AC261*5000</f>
        <v>0</v>
      </c>
    </row>
    <row r="262" customFormat="false" ht="15" hidden="false" customHeight="true" outlineLevel="0" collapsed="false">
      <c r="B262" s="102"/>
      <c r="C262" s="14"/>
      <c r="D262" s="103"/>
      <c r="E262" s="33"/>
      <c r="F262" s="104"/>
      <c r="G262" s="33"/>
      <c r="H262" s="104"/>
      <c r="I262" s="36"/>
      <c r="J262" s="32"/>
      <c r="K262" s="32"/>
      <c r="L262" s="32"/>
      <c r="M262" s="103"/>
      <c r="N262" s="105"/>
      <c r="O262" s="106"/>
      <c r="P262" s="103"/>
      <c r="Q262" s="33"/>
      <c r="R262" s="38"/>
      <c r="S262" s="108"/>
      <c r="T262" s="109"/>
      <c r="U262" s="103"/>
      <c r="V262" s="103"/>
      <c r="W262" s="103"/>
      <c r="X262" s="111"/>
      <c r="Y262" s="111"/>
      <c r="Z262" s="111"/>
      <c r="AA262" s="103"/>
      <c r="AB262" s="53"/>
      <c r="AC262" s="54"/>
      <c r="AD262" s="54"/>
      <c r="AE262" s="54"/>
      <c r="AF262" s="54"/>
      <c r="AG262" s="54"/>
      <c r="AH262" s="54"/>
    </row>
    <row r="263" customFormat="false" ht="15" hidden="false" customHeight="true" outlineLevel="0" collapsed="false">
      <c r="B263" s="102"/>
      <c r="C263" s="14"/>
      <c r="D263" s="103"/>
      <c r="E263" s="33"/>
      <c r="F263" s="104"/>
      <c r="G263" s="33"/>
      <c r="H263" s="104"/>
      <c r="I263" s="36" t="n">
        <f aca="false">I261/2</f>
        <v>0</v>
      </c>
      <c r="J263" s="32"/>
      <c r="K263" s="32"/>
      <c r="L263" s="32"/>
      <c r="M263" s="37"/>
      <c r="N263" s="105"/>
      <c r="O263" s="38" t="n">
        <f aca="false">O261/500</f>
        <v>0</v>
      </c>
      <c r="P263" s="103"/>
      <c r="Q263" s="33"/>
      <c r="R263" s="38"/>
      <c r="S263" s="108"/>
      <c r="T263" s="54" t="n">
        <f aca="false">(N261/15.4323584)*(S261/3.28083989501312)*0.1</f>
        <v>0</v>
      </c>
      <c r="U263" s="103"/>
      <c r="V263" s="103"/>
      <c r="W263" s="103"/>
      <c r="X263" s="111"/>
      <c r="Y263" s="111"/>
      <c r="Z263" s="111"/>
      <c r="AA263" s="103"/>
      <c r="AB263" s="53"/>
      <c r="AC263" s="54"/>
      <c r="AD263" s="54"/>
      <c r="AE263" s="54"/>
      <c r="AF263" s="54"/>
      <c r="AG263" s="54"/>
      <c r="AH263" s="54"/>
    </row>
    <row r="264" customFormat="false" ht="15" hidden="false" customHeight="true" outlineLevel="0" collapsed="false">
      <c r="B264" s="102" t="n">
        <v>87</v>
      </c>
      <c r="C264" s="14" t="s">
        <v>97</v>
      </c>
      <c r="D264" s="103"/>
      <c r="E264" s="33"/>
      <c r="F264" s="104" t="n">
        <f aca="false">E264/15432.3584</f>
        <v>0</v>
      </c>
      <c r="G264" s="33"/>
      <c r="H264" s="104" t="n">
        <f aca="false">G264*F264</f>
        <v>0</v>
      </c>
      <c r="I264" s="36" t="n">
        <f aca="false">IFERROR(15432.3584/G264,0)</f>
        <v>0</v>
      </c>
      <c r="J264" s="103"/>
      <c r="K264" s="32"/>
      <c r="L264" s="32"/>
      <c r="M264" s="103"/>
      <c r="N264" s="105"/>
      <c r="O264" s="106"/>
      <c r="P264" s="103"/>
      <c r="Q264" s="107"/>
      <c r="R264" s="38" t="n">
        <f aca="false">Q265/100</f>
        <v>0</v>
      </c>
      <c r="S264" s="108"/>
      <c r="T264" s="109" t="n">
        <f aca="false">(N264*S264)/1000</f>
        <v>0</v>
      </c>
      <c r="U264" s="103"/>
      <c r="V264" s="103"/>
      <c r="W264" s="103"/>
      <c r="X264" s="111"/>
      <c r="Y264" s="111"/>
      <c r="Z264" s="111"/>
      <c r="AA264" s="103"/>
      <c r="AB264" s="53"/>
      <c r="AC264" s="54" t="n">
        <f aca="false">R264+O266+H264+J265</f>
        <v>0</v>
      </c>
      <c r="AD264" s="54" t="n">
        <f aca="false">AC264*20</f>
        <v>0</v>
      </c>
      <c r="AE264" s="54" t="n">
        <f aca="false">AC264*50</f>
        <v>0</v>
      </c>
      <c r="AF264" s="54" t="n">
        <f aca="false">AC264*250</f>
        <v>0</v>
      </c>
      <c r="AG264" s="54" t="n">
        <f aca="false">AC264*1000</f>
        <v>0</v>
      </c>
      <c r="AH264" s="54" t="n">
        <f aca="false">AC264*5000</f>
        <v>0</v>
      </c>
    </row>
    <row r="265" customFormat="false" ht="15" hidden="false" customHeight="true" outlineLevel="0" collapsed="false">
      <c r="B265" s="102"/>
      <c r="C265" s="14"/>
      <c r="D265" s="103"/>
      <c r="E265" s="33"/>
      <c r="F265" s="104"/>
      <c r="G265" s="33"/>
      <c r="H265" s="104"/>
      <c r="I265" s="36"/>
      <c r="J265" s="32"/>
      <c r="K265" s="32"/>
      <c r="L265" s="32"/>
      <c r="M265" s="103"/>
      <c r="N265" s="105"/>
      <c r="O265" s="106"/>
      <c r="P265" s="103"/>
      <c r="Q265" s="33"/>
      <c r="R265" s="38"/>
      <c r="S265" s="108"/>
      <c r="T265" s="109"/>
      <c r="U265" s="103"/>
      <c r="V265" s="103"/>
      <c r="W265" s="103"/>
      <c r="X265" s="111"/>
      <c r="Y265" s="111"/>
      <c r="Z265" s="111"/>
      <c r="AA265" s="103"/>
      <c r="AB265" s="53"/>
      <c r="AC265" s="54"/>
      <c r="AD265" s="54"/>
      <c r="AE265" s="54"/>
      <c r="AF265" s="54"/>
      <c r="AG265" s="54"/>
      <c r="AH265" s="54"/>
    </row>
    <row r="266" customFormat="false" ht="15" hidden="false" customHeight="true" outlineLevel="0" collapsed="false">
      <c r="B266" s="102"/>
      <c r="C266" s="14"/>
      <c r="D266" s="103"/>
      <c r="E266" s="33"/>
      <c r="F266" s="104"/>
      <c r="G266" s="33"/>
      <c r="H266" s="104"/>
      <c r="I266" s="36" t="n">
        <f aca="false">I264/2</f>
        <v>0</v>
      </c>
      <c r="J266" s="32"/>
      <c r="K266" s="32"/>
      <c r="L266" s="32"/>
      <c r="M266" s="37"/>
      <c r="N266" s="105"/>
      <c r="O266" s="38" t="n">
        <f aca="false">O264/500</f>
        <v>0</v>
      </c>
      <c r="P266" s="103"/>
      <c r="Q266" s="33"/>
      <c r="R266" s="38"/>
      <c r="S266" s="108"/>
      <c r="T266" s="54" t="n">
        <f aca="false">(N264/15.4323584)*(S264/3.28083989501312)*0.1</f>
        <v>0</v>
      </c>
      <c r="U266" s="103"/>
      <c r="V266" s="103"/>
      <c r="W266" s="103"/>
      <c r="X266" s="111"/>
      <c r="Y266" s="111"/>
      <c r="Z266" s="111"/>
      <c r="AA266" s="103"/>
      <c r="AB266" s="53"/>
      <c r="AC266" s="54"/>
      <c r="AD266" s="54"/>
      <c r="AE266" s="54"/>
      <c r="AF266" s="54"/>
      <c r="AG266" s="54"/>
      <c r="AH266" s="54"/>
    </row>
    <row r="267" customFormat="false" ht="15" hidden="false" customHeight="true" outlineLevel="0" collapsed="false">
      <c r="B267" s="102" t="n">
        <v>88</v>
      </c>
      <c r="C267" s="14" t="s">
        <v>97</v>
      </c>
      <c r="D267" s="103"/>
      <c r="E267" s="33"/>
      <c r="F267" s="104" t="n">
        <f aca="false">E267/15432.3584</f>
        <v>0</v>
      </c>
      <c r="G267" s="33"/>
      <c r="H267" s="104" t="n">
        <f aca="false">G267*F267</f>
        <v>0</v>
      </c>
      <c r="I267" s="36" t="n">
        <f aca="false">IFERROR(15432.3584/G267,0)</f>
        <v>0</v>
      </c>
      <c r="J267" s="103"/>
      <c r="K267" s="32"/>
      <c r="L267" s="32"/>
      <c r="M267" s="103"/>
      <c r="N267" s="105"/>
      <c r="O267" s="106"/>
      <c r="P267" s="103"/>
      <c r="Q267" s="107"/>
      <c r="R267" s="38" t="n">
        <f aca="false">Q268/100</f>
        <v>0</v>
      </c>
      <c r="S267" s="108"/>
      <c r="T267" s="109" t="n">
        <f aca="false">(N267*S267)/1000</f>
        <v>0</v>
      </c>
      <c r="U267" s="103"/>
      <c r="V267" s="103"/>
      <c r="W267" s="103"/>
      <c r="X267" s="111"/>
      <c r="Y267" s="111"/>
      <c r="Z267" s="111"/>
      <c r="AA267" s="103"/>
      <c r="AB267" s="53"/>
      <c r="AC267" s="54" t="n">
        <f aca="false">R267+O269+H267+J268</f>
        <v>0</v>
      </c>
      <c r="AD267" s="54" t="n">
        <f aca="false">AC267*20</f>
        <v>0</v>
      </c>
      <c r="AE267" s="54" t="n">
        <f aca="false">AC267*50</f>
        <v>0</v>
      </c>
      <c r="AF267" s="54" t="n">
        <f aca="false">AC267*250</f>
        <v>0</v>
      </c>
      <c r="AG267" s="54" t="n">
        <f aca="false">AC267*1000</f>
        <v>0</v>
      </c>
      <c r="AH267" s="54" t="n">
        <f aca="false">AC267*5000</f>
        <v>0</v>
      </c>
    </row>
    <row r="268" customFormat="false" ht="15" hidden="false" customHeight="true" outlineLevel="0" collapsed="false">
      <c r="B268" s="102"/>
      <c r="C268" s="14"/>
      <c r="D268" s="103"/>
      <c r="E268" s="33"/>
      <c r="F268" s="104"/>
      <c r="G268" s="33"/>
      <c r="H268" s="104"/>
      <c r="I268" s="36"/>
      <c r="J268" s="32"/>
      <c r="K268" s="32"/>
      <c r="L268" s="32"/>
      <c r="M268" s="103"/>
      <c r="N268" s="105"/>
      <c r="O268" s="106"/>
      <c r="P268" s="103"/>
      <c r="Q268" s="33"/>
      <c r="R268" s="38"/>
      <c r="S268" s="108"/>
      <c r="T268" s="109"/>
      <c r="U268" s="103"/>
      <c r="V268" s="103"/>
      <c r="W268" s="103"/>
      <c r="X268" s="111"/>
      <c r="Y268" s="111"/>
      <c r="Z268" s="111"/>
      <c r="AA268" s="103"/>
      <c r="AB268" s="53"/>
      <c r="AC268" s="54"/>
      <c r="AD268" s="54"/>
      <c r="AE268" s="54"/>
      <c r="AF268" s="54"/>
      <c r="AG268" s="54"/>
      <c r="AH268" s="54"/>
    </row>
    <row r="269" customFormat="false" ht="15" hidden="false" customHeight="true" outlineLevel="0" collapsed="false">
      <c r="B269" s="102"/>
      <c r="C269" s="14"/>
      <c r="D269" s="103"/>
      <c r="E269" s="33"/>
      <c r="F269" s="104"/>
      <c r="G269" s="33"/>
      <c r="H269" s="104"/>
      <c r="I269" s="36" t="n">
        <f aca="false">I267/2</f>
        <v>0</v>
      </c>
      <c r="J269" s="32"/>
      <c r="K269" s="32"/>
      <c r="L269" s="32"/>
      <c r="M269" s="37"/>
      <c r="N269" s="105"/>
      <c r="O269" s="38" t="n">
        <f aca="false">O267/500</f>
        <v>0</v>
      </c>
      <c r="P269" s="103"/>
      <c r="Q269" s="33"/>
      <c r="R269" s="38"/>
      <c r="S269" s="108"/>
      <c r="T269" s="54" t="n">
        <f aca="false">(N267/15.4323584)*(S267/3.28083989501312)*0.1</f>
        <v>0</v>
      </c>
      <c r="U269" s="103"/>
      <c r="V269" s="103"/>
      <c r="W269" s="103"/>
      <c r="X269" s="111"/>
      <c r="Y269" s="111"/>
      <c r="Z269" s="111"/>
      <c r="AA269" s="103"/>
      <c r="AB269" s="53"/>
      <c r="AC269" s="54"/>
      <c r="AD269" s="54"/>
      <c r="AE269" s="54"/>
      <c r="AF269" s="54"/>
      <c r="AG269" s="54"/>
      <c r="AH269" s="54"/>
    </row>
    <row r="270" customFormat="false" ht="15" hidden="false" customHeight="true" outlineLevel="0" collapsed="false">
      <c r="B270" s="102" t="n">
        <v>89</v>
      </c>
      <c r="C270" s="14" t="s">
        <v>97</v>
      </c>
      <c r="D270" s="103"/>
      <c r="E270" s="33"/>
      <c r="F270" s="104" t="n">
        <f aca="false">E270/15432.3584</f>
        <v>0</v>
      </c>
      <c r="G270" s="33"/>
      <c r="H270" s="104" t="n">
        <f aca="false">G270*F270</f>
        <v>0</v>
      </c>
      <c r="I270" s="36" t="n">
        <f aca="false">IFERROR(15432.3584/G270,0)</f>
        <v>0</v>
      </c>
      <c r="J270" s="103"/>
      <c r="K270" s="32"/>
      <c r="L270" s="32"/>
      <c r="M270" s="103"/>
      <c r="N270" s="105"/>
      <c r="O270" s="106"/>
      <c r="P270" s="103"/>
      <c r="Q270" s="107"/>
      <c r="R270" s="38" t="n">
        <f aca="false">Q271/100</f>
        <v>0</v>
      </c>
      <c r="S270" s="108"/>
      <c r="T270" s="109" t="n">
        <f aca="false">(N270*S270)/1000</f>
        <v>0</v>
      </c>
      <c r="U270" s="103"/>
      <c r="V270" s="103"/>
      <c r="W270" s="103"/>
      <c r="X270" s="111"/>
      <c r="Y270" s="111"/>
      <c r="Z270" s="111"/>
      <c r="AA270" s="103"/>
      <c r="AB270" s="53"/>
      <c r="AC270" s="54" t="n">
        <f aca="false">R270+O272+H270+J271</f>
        <v>0</v>
      </c>
      <c r="AD270" s="54" t="n">
        <f aca="false">AC270*20</f>
        <v>0</v>
      </c>
      <c r="AE270" s="54" t="n">
        <f aca="false">AC270*50</f>
        <v>0</v>
      </c>
      <c r="AF270" s="54" t="n">
        <f aca="false">AC270*250</f>
        <v>0</v>
      </c>
      <c r="AG270" s="54" t="n">
        <f aca="false">AC270*1000</f>
        <v>0</v>
      </c>
      <c r="AH270" s="54" t="n">
        <f aca="false">AC270*5000</f>
        <v>0</v>
      </c>
    </row>
    <row r="271" customFormat="false" ht="15" hidden="false" customHeight="true" outlineLevel="0" collapsed="false">
      <c r="B271" s="102"/>
      <c r="C271" s="14"/>
      <c r="D271" s="103"/>
      <c r="E271" s="33"/>
      <c r="F271" s="104"/>
      <c r="G271" s="33"/>
      <c r="H271" s="104"/>
      <c r="I271" s="36"/>
      <c r="J271" s="32"/>
      <c r="K271" s="32"/>
      <c r="L271" s="32"/>
      <c r="M271" s="103"/>
      <c r="N271" s="105"/>
      <c r="O271" s="106"/>
      <c r="P271" s="103"/>
      <c r="Q271" s="33"/>
      <c r="R271" s="38"/>
      <c r="S271" s="108"/>
      <c r="T271" s="109"/>
      <c r="U271" s="103"/>
      <c r="V271" s="103"/>
      <c r="W271" s="103"/>
      <c r="X271" s="111"/>
      <c r="Y271" s="111"/>
      <c r="Z271" s="111"/>
      <c r="AA271" s="103"/>
      <c r="AB271" s="53"/>
      <c r="AC271" s="54"/>
      <c r="AD271" s="54"/>
      <c r="AE271" s="54"/>
      <c r="AF271" s="54"/>
      <c r="AG271" s="54"/>
      <c r="AH271" s="54"/>
    </row>
    <row r="272" customFormat="false" ht="15" hidden="false" customHeight="true" outlineLevel="0" collapsed="false">
      <c r="B272" s="102"/>
      <c r="C272" s="14"/>
      <c r="D272" s="103"/>
      <c r="E272" s="33"/>
      <c r="F272" s="104"/>
      <c r="G272" s="33"/>
      <c r="H272" s="104"/>
      <c r="I272" s="36" t="n">
        <f aca="false">I270/2</f>
        <v>0</v>
      </c>
      <c r="J272" s="32"/>
      <c r="K272" s="32"/>
      <c r="L272" s="32"/>
      <c r="M272" s="37"/>
      <c r="N272" s="105"/>
      <c r="O272" s="38" t="n">
        <f aca="false">O270/500</f>
        <v>0</v>
      </c>
      <c r="P272" s="103"/>
      <c r="Q272" s="33"/>
      <c r="R272" s="38"/>
      <c r="S272" s="108"/>
      <c r="T272" s="54" t="n">
        <f aca="false">(N270/15.4323584)*(S270/3.28083989501312)*0.1</f>
        <v>0</v>
      </c>
      <c r="U272" s="103"/>
      <c r="V272" s="103"/>
      <c r="W272" s="103"/>
      <c r="X272" s="111"/>
      <c r="Y272" s="111"/>
      <c r="Z272" s="111"/>
      <c r="AA272" s="103"/>
      <c r="AB272" s="53"/>
      <c r="AC272" s="54"/>
      <c r="AD272" s="54"/>
      <c r="AE272" s="54"/>
      <c r="AF272" s="54"/>
      <c r="AG272" s="54"/>
      <c r="AH272" s="54"/>
    </row>
    <row r="273" customFormat="false" ht="15" hidden="false" customHeight="true" outlineLevel="0" collapsed="false">
      <c r="B273" s="102" t="n">
        <v>90</v>
      </c>
      <c r="C273" s="14" t="s">
        <v>97</v>
      </c>
      <c r="D273" s="103"/>
      <c r="E273" s="33"/>
      <c r="F273" s="104" t="n">
        <f aca="false">E273/15432.3584</f>
        <v>0</v>
      </c>
      <c r="G273" s="33"/>
      <c r="H273" s="104" t="n">
        <f aca="false">G273*F273</f>
        <v>0</v>
      </c>
      <c r="I273" s="36" t="n">
        <f aca="false">IFERROR(15432.3584/G273,0)</f>
        <v>0</v>
      </c>
      <c r="J273" s="103"/>
      <c r="K273" s="32"/>
      <c r="L273" s="32"/>
      <c r="M273" s="103"/>
      <c r="N273" s="105"/>
      <c r="O273" s="106"/>
      <c r="P273" s="103"/>
      <c r="Q273" s="107"/>
      <c r="R273" s="38" t="n">
        <f aca="false">Q274/100</f>
        <v>0</v>
      </c>
      <c r="S273" s="108"/>
      <c r="T273" s="109" t="n">
        <f aca="false">(N273*S273)/1000</f>
        <v>0</v>
      </c>
      <c r="U273" s="103"/>
      <c r="V273" s="103"/>
      <c r="W273" s="103"/>
      <c r="X273" s="111"/>
      <c r="Y273" s="111"/>
      <c r="Z273" s="111"/>
      <c r="AA273" s="103"/>
      <c r="AB273" s="53"/>
      <c r="AC273" s="54" t="n">
        <f aca="false">R273+O275+H273+J274</f>
        <v>0</v>
      </c>
      <c r="AD273" s="54" t="n">
        <f aca="false">AC273*20</f>
        <v>0</v>
      </c>
      <c r="AE273" s="54" t="n">
        <f aca="false">AC273*50</f>
        <v>0</v>
      </c>
      <c r="AF273" s="54" t="n">
        <f aca="false">AC273*250</f>
        <v>0</v>
      </c>
      <c r="AG273" s="54" t="n">
        <f aca="false">AC273*1000</f>
        <v>0</v>
      </c>
      <c r="AH273" s="54" t="n">
        <f aca="false">AC273*5000</f>
        <v>0</v>
      </c>
    </row>
    <row r="274" customFormat="false" ht="15" hidden="false" customHeight="true" outlineLevel="0" collapsed="false">
      <c r="B274" s="102"/>
      <c r="C274" s="14"/>
      <c r="D274" s="103"/>
      <c r="E274" s="33"/>
      <c r="F274" s="104"/>
      <c r="G274" s="33"/>
      <c r="H274" s="104"/>
      <c r="I274" s="36"/>
      <c r="J274" s="32"/>
      <c r="K274" s="32"/>
      <c r="L274" s="32"/>
      <c r="M274" s="103"/>
      <c r="N274" s="105"/>
      <c r="O274" s="106"/>
      <c r="P274" s="103"/>
      <c r="Q274" s="33"/>
      <c r="R274" s="38"/>
      <c r="S274" s="108"/>
      <c r="T274" s="109"/>
      <c r="U274" s="103"/>
      <c r="V274" s="103"/>
      <c r="W274" s="103"/>
      <c r="X274" s="111"/>
      <c r="Y274" s="111"/>
      <c r="Z274" s="111"/>
      <c r="AA274" s="103"/>
      <c r="AB274" s="53"/>
      <c r="AC274" s="54"/>
      <c r="AD274" s="54"/>
      <c r="AE274" s="54"/>
      <c r="AF274" s="54"/>
      <c r="AG274" s="54"/>
      <c r="AH274" s="54"/>
    </row>
    <row r="275" customFormat="false" ht="15" hidden="false" customHeight="true" outlineLevel="0" collapsed="false">
      <c r="B275" s="102"/>
      <c r="C275" s="14"/>
      <c r="D275" s="103"/>
      <c r="E275" s="33"/>
      <c r="F275" s="104"/>
      <c r="G275" s="33"/>
      <c r="H275" s="104"/>
      <c r="I275" s="36" t="n">
        <f aca="false">I273/2</f>
        <v>0</v>
      </c>
      <c r="J275" s="32"/>
      <c r="K275" s="32"/>
      <c r="L275" s="32"/>
      <c r="M275" s="37"/>
      <c r="N275" s="105"/>
      <c r="O275" s="38" t="n">
        <f aca="false">O273/500</f>
        <v>0</v>
      </c>
      <c r="P275" s="103"/>
      <c r="Q275" s="33"/>
      <c r="R275" s="38"/>
      <c r="S275" s="108"/>
      <c r="T275" s="54" t="n">
        <f aca="false">(N273/15.4323584)*(S273/3.28083989501312)*0.1</f>
        <v>0</v>
      </c>
      <c r="U275" s="103"/>
      <c r="V275" s="103"/>
      <c r="W275" s="103"/>
      <c r="X275" s="111"/>
      <c r="Y275" s="111"/>
      <c r="Z275" s="111"/>
      <c r="AA275" s="103"/>
      <c r="AB275" s="53"/>
      <c r="AC275" s="54"/>
      <c r="AD275" s="54"/>
      <c r="AE275" s="54"/>
      <c r="AF275" s="54"/>
      <c r="AG275" s="54"/>
      <c r="AH275" s="54"/>
    </row>
    <row r="276" customFormat="false" ht="15" hidden="false" customHeight="true" outlineLevel="0" collapsed="false">
      <c r="B276" s="102" t="n">
        <v>91</v>
      </c>
      <c r="C276" s="14" t="s">
        <v>97</v>
      </c>
      <c r="D276" s="103"/>
      <c r="E276" s="33"/>
      <c r="F276" s="104" t="n">
        <f aca="false">E276/15432.3584</f>
        <v>0</v>
      </c>
      <c r="G276" s="33"/>
      <c r="H276" s="104" t="n">
        <f aca="false">G276*F276</f>
        <v>0</v>
      </c>
      <c r="I276" s="36" t="n">
        <f aca="false">IFERROR(15432.3584/G276,0)</f>
        <v>0</v>
      </c>
      <c r="J276" s="103"/>
      <c r="K276" s="32"/>
      <c r="L276" s="32"/>
      <c r="M276" s="103"/>
      <c r="N276" s="105"/>
      <c r="O276" s="106"/>
      <c r="P276" s="103"/>
      <c r="Q276" s="107"/>
      <c r="R276" s="38" t="n">
        <f aca="false">Q277/100</f>
        <v>0</v>
      </c>
      <c r="S276" s="108"/>
      <c r="T276" s="109" t="n">
        <f aca="false">(N276*S276)/1000</f>
        <v>0</v>
      </c>
      <c r="U276" s="103"/>
      <c r="V276" s="103"/>
      <c r="W276" s="103"/>
      <c r="X276" s="111"/>
      <c r="Y276" s="111"/>
      <c r="Z276" s="111"/>
      <c r="AA276" s="103"/>
      <c r="AB276" s="53"/>
      <c r="AC276" s="54" t="n">
        <f aca="false">R276+O278+H276+J277</f>
        <v>0</v>
      </c>
      <c r="AD276" s="54" t="n">
        <f aca="false">AC276*20</f>
        <v>0</v>
      </c>
      <c r="AE276" s="54" t="n">
        <f aca="false">AC276*50</f>
        <v>0</v>
      </c>
      <c r="AF276" s="54" t="n">
        <f aca="false">AC276*250</f>
        <v>0</v>
      </c>
      <c r="AG276" s="54" t="n">
        <f aca="false">AC276*1000</f>
        <v>0</v>
      </c>
      <c r="AH276" s="54" t="n">
        <f aca="false">AC276*5000</f>
        <v>0</v>
      </c>
    </row>
    <row r="277" customFormat="false" ht="15" hidden="false" customHeight="true" outlineLevel="0" collapsed="false">
      <c r="B277" s="102"/>
      <c r="C277" s="14"/>
      <c r="D277" s="103"/>
      <c r="E277" s="33"/>
      <c r="F277" s="104"/>
      <c r="G277" s="33"/>
      <c r="H277" s="104"/>
      <c r="I277" s="36"/>
      <c r="J277" s="32"/>
      <c r="K277" s="32"/>
      <c r="L277" s="32"/>
      <c r="M277" s="103"/>
      <c r="N277" s="105"/>
      <c r="O277" s="106"/>
      <c r="P277" s="103"/>
      <c r="Q277" s="33"/>
      <c r="R277" s="38"/>
      <c r="S277" s="108"/>
      <c r="T277" s="109"/>
      <c r="U277" s="103"/>
      <c r="V277" s="103"/>
      <c r="W277" s="103"/>
      <c r="X277" s="111"/>
      <c r="Y277" s="111"/>
      <c r="Z277" s="111"/>
      <c r="AA277" s="103"/>
      <c r="AB277" s="53"/>
      <c r="AC277" s="54"/>
      <c r="AD277" s="54"/>
      <c r="AE277" s="54"/>
      <c r="AF277" s="54"/>
      <c r="AG277" s="54"/>
      <c r="AH277" s="54"/>
    </row>
    <row r="278" customFormat="false" ht="15" hidden="false" customHeight="true" outlineLevel="0" collapsed="false">
      <c r="B278" s="102"/>
      <c r="C278" s="14"/>
      <c r="D278" s="103"/>
      <c r="E278" s="33"/>
      <c r="F278" s="104"/>
      <c r="G278" s="33"/>
      <c r="H278" s="104"/>
      <c r="I278" s="36" t="n">
        <f aca="false">I276/2</f>
        <v>0</v>
      </c>
      <c r="J278" s="32"/>
      <c r="K278" s="32"/>
      <c r="L278" s="32"/>
      <c r="M278" s="37"/>
      <c r="N278" s="105"/>
      <c r="O278" s="38" t="n">
        <f aca="false">O276/500</f>
        <v>0</v>
      </c>
      <c r="P278" s="103"/>
      <c r="Q278" s="33"/>
      <c r="R278" s="38"/>
      <c r="S278" s="108"/>
      <c r="T278" s="54" t="n">
        <f aca="false">(N276/15.4323584)*(S276/3.28083989501312)*0.1</f>
        <v>0</v>
      </c>
      <c r="U278" s="103"/>
      <c r="V278" s="103"/>
      <c r="W278" s="103"/>
      <c r="X278" s="111"/>
      <c r="Y278" s="111"/>
      <c r="Z278" s="111"/>
      <c r="AA278" s="103"/>
      <c r="AB278" s="53"/>
      <c r="AC278" s="54"/>
      <c r="AD278" s="54"/>
      <c r="AE278" s="54"/>
      <c r="AF278" s="54"/>
      <c r="AG278" s="54"/>
      <c r="AH278" s="54"/>
    </row>
    <row r="279" customFormat="false" ht="15" hidden="false" customHeight="true" outlineLevel="0" collapsed="false">
      <c r="B279" s="102" t="n">
        <v>92</v>
      </c>
      <c r="C279" s="14" t="s">
        <v>97</v>
      </c>
      <c r="D279" s="103"/>
      <c r="E279" s="33"/>
      <c r="F279" s="104" t="n">
        <f aca="false">E279/15432.3584</f>
        <v>0</v>
      </c>
      <c r="G279" s="33"/>
      <c r="H279" s="104" t="n">
        <f aca="false">G279*F279</f>
        <v>0</v>
      </c>
      <c r="I279" s="36" t="n">
        <f aca="false">IFERROR(15432.3584/G279,0)</f>
        <v>0</v>
      </c>
      <c r="J279" s="103"/>
      <c r="K279" s="32"/>
      <c r="L279" s="32"/>
      <c r="M279" s="103"/>
      <c r="N279" s="105"/>
      <c r="O279" s="106"/>
      <c r="P279" s="103"/>
      <c r="Q279" s="107"/>
      <c r="R279" s="38" t="n">
        <f aca="false">Q280/100</f>
        <v>0</v>
      </c>
      <c r="S279" s="108"/>
      <c r="T279" s="109" t="n">
        <f aca="false">(N279*S279)/1000</f>
        <v>0</v>
      </c>
      <c r="U279" s="103"/>
      <c r="V279" s="103"/>
      <c r="W279" s="103"/>
      <c r="X279" s="111"/>
      <c r="Y279" s="111"/>
      <c r="Z279" s="111"/>
      <c r="AA279" s="103"/>
      <c r="AB279" s="53"/>
      <c r="AC279" s="54" t="n">
        <f aca="false">R279+O281+H279+J280</f>
        <v>0</v>
      </c>
      <c r="AD279" s="54" t="n">
        <f aca="false">AC279*20</f>
        <v>0</v>
      </c>
      <c r="AE279" s="54" t="n">
        <f aca="false">AC279*50</f>
        <v>0</v>
      </c>
      <c r="AF279" s="54" t="n">
        <f aca="false">AC279*250</f>
        <v>0</v>
      </c>
      <c r="AG279" s="54" t="n">
        <f aca="false">AC279*1000</f>
        <v>0</v>
      </c>
      <c r="AH279" s="54" t="n">
        <f aca="false">AC279*5000</f>
        <v>0</v>
      </c>
    </row>
    <row r="280" customFormat="false" ht="15" hidden="false" customHeight="true" outlineLevel="0" collapsed="false">
      <c r="B280" s="102"/>
      <c r="C280" s="14"/>
      <c r="D280" s="103"/>
      <c r="E280" s="33"/>
      <c r="F280" s="104"/>
      <c r="G280" s="33"/>
      <c r="H280" s="104"/>
      <c r="I280" s="36"/>
      <c r="J280" s="32"/>
      <c r="K280" s="32"/>
      <c r="L280" s="32"/>
      <c r="M280" s="103"/>
      <c r="N280" s="105"/>
      <c r="O280" s="106"/>
      <c r="P280" s="103"/>
      <c r="Q280" s="33"/>
      <c r="R280" s="38"/>
      <c r="S280" s="108"/>
      <c r="T280" s="109"/>
      <c r="U280" s="103"/>
      <c r="V280" s="103"/>
      <c r="W280" s="103"/>
      <c r="X280" s="111"/>
      <c r="Y280" s="111"/>
      <c r="Z280" s="111"/>
      <c r="AA280" s="103"/>
      <c r="AB280" s="53"/>
      <c r="AC280" s="54"/>
      <c r="AD280" s="54"/>
      <c r="AE280" s="54"/>
      <c r="AF280" s="54"/>
      <c r="AG280" s="54"/>
      <c r="AH280" s="54"/>
    </row>
    <row r="281" customFormat="false" ht="15" hidden="false" customHeight="true" outlineLevel="0" collapsed="false">
      <c r="B281" s="102"/>
      <c r="C281" s="14"/>
      <c r="D281" s="103"/>
      <c r="E281" s="33"/>
      <c r="F281" s="104"/>
      <c r="G281" s="33"/>
      <c r="H281" s="104"/>
      <c r="I281" s="36" t="n">
        <f aca="false">I279/2</f>
        <v>0</v>
      </c>
      <c r="J281" s="32"/>
      <c r="K281" s="32"/>
      <c r="L281" s="32"/>
      <c r="M281" s="37"/>
      <c r="N281" s="105"/>
      <c r="O281" s="38" t="n">
        <f aca="false">O279/500</f>
        <v>0</v>
      </c>
      <c r="P281" s="103"/>
      <c r="Q281" s="33"/>
      <c r="R281" s="38"/>
      <c r="S281" s="108"/>
      <c r="T281" s="54" t="n">
        <f aca="false">(N279/15.4323584)*(S279/3.28083989501312)*0.1</f>
        <v>0</v>
      </c>
      <c r="U281" s="103"/>
      <c r="V281" s="103"/>
      <c r="W281" s="103"/>
      <c r="X281" s="111"/>
      <c r="Y281" s="111"/>
      <c r="Z281" s="111"/>
      <c r="AA281" s="103"/>
      <c r="AB281" s="53"/>
      <c r="AC281" s="54"/>
      <c r="AD281" s="54"/>
      <c r="AE281" s="54"/>
      <c r="AF281" s="54"/>
      <c r="AG281" s="54"/>
      <c r="AH281" s="54"/>
    </row>
    <row r="282" customFormat="false" ht="15" hidden="false" customHeight="true" outlineLevel="0" collapsed="false">
      <c r="B282" s="102" t="n">
        <v>93</v>
      </c>
      <c r="C282" s="14" t="s">
        <v>97</v>
      </c>
      <c r="D282" s="103"/>
      <c r="E282" s="33"/>
      <c r="F282" s="104" t="n">
        <f aca="false">E282/15432.3584</f>
        <v>0</v>
      </c>
      <c r="G282" s="33"/>
      <c r="H282" s="104" t="n">
        <f aca="false">G282*F282</f>
        <v>0</v>
      </c>
      <c r="I282" s="36" t="n">
        <f aca="false">IFERROR(15432.3584/G282,0)</f>
        <v>0</v>
      </c>
      <c r="J282" s="103"/>
      <c r="K282" s="32"/>
      <c r="L282" s="32"/>
      <c r="M282" s="103"/>
      <c r="N282" s="105"/>
      <c r="O282" s="106"/>
      <c r="P282" s="103"/>
      <c r="Q282" s="107"/>
      <c r="R282" s="38" t="n">
        <f aca="false">Q283/100</f>
        <v>0</v>
      </c>
      <c r="S282" s="108"/>
      <c r="T282" s="109" t="n">
        <f aca="false">(N282*S282)/1000</f>
        <v>0</v>
      </c>
      <c r="U282" s="103"/>
      <c r="V282" s="103"/>
      <c r="W282" s="103"/>
      <c r="X282" s="111"/>
      <c r="Y282" s="111"/>
      <c r="Z282" s="111"/>
      <c r="AA282" s="103"/>
      <c r="AB282" s="53"/>
      <c r="AC282" s="54" t="n">
        <f aca="false">R282+O284+H282+J283</f>
        <v>0</v>
      </c>
      <c r="AD282" s="54" t="n">
        <f aca="false">AC282*20</f>
        <v>0</v>
      </c>
      <c r="AE282" s="54" t="n">
        <f aca="false">AC282*50</f>
        <v>0</v>
      </c>
      <c r="AF282" s="54" t="n">
        <f aca="false">AC282*250</f>
        <v>0</v>
      </c>
      <c r="AG282" s="54" t="n">
        <f aca="false">AC282*1000</f>
        <v>0</v>
      </c>
      <c r="AH282" s="54" t="n">
        <f aca="false">AC282*5000</f>
        <v>0</v>
      </c>
    </row>
    <row r="283" customFormat="false" ht="15" hidden="false" customHeight="true" outlineLevel="0" collapsed="false">
      <c r="B283" s="102"/>
      <c r="C283" s="14"/>
      <c r="D283" s="103"/>
      <c r="E283" s="33"/>
      <c r="F283" s="104"/>
      <c r="G283" s="33"/>
      <c r="H283" s="104"/>
      <c r="I283" s="36"/>
      <c r="J283" s="32"/>
      <c r="K283" s="32"/>
      <c r="L283" s="32"/>
      <c r="M283" s="103"/>
      <c r="N283" s="105"/>
      <c r="O283" s="106"/>
      <c r="P283" s="103"/>
      <c r="Q283" s="33"/>
      <c r="R283" s="38"/>
      <c r="S283" s="108"/>
      <c r="T283" s="109"/>
      <c r="U283" s="103"/>
      <c r="V283" s="103"/>
      <c r="W283" s="103"/>
      <c r="X283" s="111"/>
      <c r="Y283" s="111"/>
      <c r="Z283" s="111"/>
      <c r="AA283" s="103"/>
      <c r="AB283" s="53"/>
      <c r="AC283" s="54"/>
      <c r="AD283" s="54"/>
      <c r="AE283" s="54"/>
      <c r="AF283" s="54"/>
      <c r="AG283" s="54"/>
      <c r="AH283" s="54"/>
    </row>
    <row r="284" customFormat="false" ht="15" hidden="false" customHeight="true" outlineLevel="0" collapsed="false">
      <c r="B284" s="102"/>
      <c r="C284" s="14"/>
      <c r="D284" s="103"/>
      <c r="E284" s="33"/>
      <c r="F284" s="104"/>
      <c r="G284" s="33"/>
      <c r="H284" s="104"/>
      <c r="I284" s="36" t="n">
        <f aca="false">I282/2</f>
        <v>0</v>
      </c>
      <c r="J284" s="32"/>
      <c r="K284" s="32"/>
      <c r="L284" s="32"/>
      <c r="M284" s="37"/>
      <c r="N284" s="105"/>
      <c r="O284" s="38" t="n">
        <f aca="false">O282/500</f>
        <v>0</v>
      </c>
      <c r="P284" s="103"/>
      <c r="Q284" s="33"/>
      <c r="R284" s="38"/>
      <c r="S284" s="108"/>
      <c r="T284" s="54" t="n">
        <f aca="false">(N282/15.4323584)*(S282/3.28083989501312)*0.1</f>
        <v>0</v>
      </c>
      <c r="U284" s="103"/>
      <c r="V284" s="103"/>
      <c r="W284" s="103"/>
      <c r="X284" s="111"/>
      <c r="Y284" s="111"/>
      <c r="Z284" s="111"/>
      <c r="AA284" s="103"/>
      <c r="AB284" s="53"/>
      <c r="AC284" s="54"/>
      <c r="AD284" s="54"/>
      <c r="AE284" s="54"/>
      <c r="AF284" s="54"/>
      <c r="AG284" s="54"/>
      <c r="AH284" s="54"/>
    </row>
    <row r="285" customFormat="false" ht="15" hidden="false" customHeight="true" outlineLevel="0" collapsed="false">
      <c r="B285" s="102" t="n">
        <v>94</v>
      </c>
      <c r="C285" s="14" t="s">
        <v>97</v>
      </c>
      <c r="D285" s="103"/>
      <c r="E285" s="33"/>
      <c r="F285" s="104" t="n">
        <f aca="false">E285/15432.3584</f>
        <v>0</v>
      </c>
      <c r="G285" s="33"/>
      <c r="H285" s="104" t="n">
        <f aca="false">G285*F285</f>
        <v>0</v>
      </c>
      <c r="I285" s="36" t="n">
        <f aca="false">IFERROR(15432.3584/G285,0)</f>
        <v>0</v>
      </c>
      <c r="J285" s="103"/>
      <c r="K285" s="32"/>
      <c r="L285" s="32"/>
      <c r="M285" s="103"/>
      <c r="N285" s="105"/>
      <c r="O285" s="106"/>
      <c r="P285" s="103"/>
      <c r="Q285" s="107"/>
      <c r="R285" s="38" t="n">
        <f aca="false">Q286/100</f>
        <v>0</v>
      </c>
      <c r="S285" s="108"/>
      <c r="T285" s="109" t="n">
        <f aca="false">(N285*S285)/1000</f>
        <v>0</v>
      </c>
      <c r="U285" s="103"/>
      <c r="V285" s="103"/>
      <c r="W285" s="103"/>
      <c r="X285" s="111"/>
      <c r="Y285" s="111"/>
      <c r="Z285" s="111"/>
      <c r="AA285" s="103"/>
      <c r="AB285" s="53"/>
      <c r="AC285" s="54" t="n">
        <f aca="false">R285+O287+H285+J286</f>
        <v>0</v>
      </c>
      <c r="AD285" s="54" t="n">
        <f aca="false">AC285*20</f>
        <v>0</v>
      </c>
      <c r="AE285" s="54" t="n">
        <f aca="false">AC285*50</f>
        <v>0</v>
      </c>
      <c r="AF285" s="54" t="n">
        <f aca="false">AC285*250</f>
        <v>0</v>
      </c>
      <c r="AG285" s="54" t="n">
        <f aca="false">AC285*1000</f>
        <v>0</v>
      </c>
      <c r="AH285" s="54" t="n">
        <f aca="false">AC285*5000</f>
        <v>0</v>
      </c>
    </row>
    <row r="286" customFormat="false" ht="15" hidden="false" customHeight="true" outlineLevel="0" collapsed="false">
      <c r="B286" s="102"/>
      <c r="C286" s="14"/>
      <c r="D286" s="103"/>
      <c r="E286" s="33"/>
      <c r="F286" s="104"/>
      <c r="G286" s="33"/>
      <c r="H286" s="104"/>
      <c r="I286" s="36"/>
      <c r="J286" s="32"/>
      <c r="K286" s="32"/>
      <c r="L286" s="32"/>
      <c r="M286" s="103"/>
      <c r="N286" s="105"/>
      <c r="O286" s="106"/>
      <c r="P286" s="103"/>
      <c r="Q286" s="33"/>
      <c r="R286" s="38"/>
      <c r="S286" s="108"/>
      <c r="T286" s="109"/>
      <c r="U286" s="103"/>
      <c r="V286" s="103"/>
      <c r="W286" s="103"/>
      <c r="X286" s="111"/>
      <c r="Y286" s="111"/>
      <c r="Z286" s="111"/>
      <c r="AA286" s="103"/>
      <c r="AB286" s="53"/>
      <c r="AC286" s="54"/>
      <c r="AD286" s="54"/>
      <c r="AE286" s="54"/>
      <c r="AF286" s="54"/>
      <c r="AG286" s="54"/>
      <c r="AH286" s="54"/>
    </row>
    <row r="287" customFormat="false" ht="15" hidden="false" customHeight="true" outlineLevel="0" collapsed="false">
      <c r="B287" s="102"/>
      <c r="C287" s="14"/>
      <c r="D287" s="103"/>
      <c r="E287" s="33"/>
      <c r="F287" s="104"/>
      <c r="G287" s="33"/>
      <c r="H287" s="104"/>
      <c r="I287" s="36" t="n">
        <f aca="false">I285/2</f>
        <v>0</v>
      </c>
      <c r="J287" s="32"/>
      <c r="K287" s="32"/>
      <c r="L287" s="32"/>
      <c r="M287" s="37"/>
      <c r="N287" s="105"/>
      <c r="O287" s="38" t="n">
        <f aca="false">O285/500</f>
        <v>0</v>
      </c>
      <c r="P287" s="103"/>
      <c r="Q287" s="33"/>
      <c r="R287" s="38"/>
      <c r="S287" s="108"/>
      <c r="T287" s="54" t="n">
        <f aca="false">(N285/15.4323584)*(S285/3.28083989501312)*0.1</f>
        <v>0</v>
      </c>
      <c r="U287" s="103"/>
      <c r="V287" s="103"/>
      <c r="W287" s="103"/>
      <c r="X287" s="111"/>
      <c r="Y287" s="111"/>
      <c r="Z287" s="111"/>
      <c r="AA287" s="103"/>
      <c r="AB287" s="53"/>
      <c r="AC287" s="54"/>
      <c r="AD287" s="54"/>
      <c r="AE287" s="54"/>
      <c r="AF287" s="54"/>
      <c r="AG287" s="54"/>
      <c r="AH287" s="54"/>
    </row>
    <row r="288" customFormat="false" ht="15" hidden="false" customHeight="true" outlineLevel="0" collapsed="false">
      <c r="B288" s="102" t="n">
        <v>95</v>
      </c>
      <c r="C288" s="14" t="s">
        <v>97</v>
      </c>
      <c r="D288" s="103"/>
      <c r="E288" s="33"/>
      <c r="F288" s="104" t="n">
        <f aca="false">E288/15432.3584</f>
        <v>0</v>
      </c>
      <c r="G288" s="33"/>
      <c r="H288" s="104" t="n">
        <f aca="false">G288*F288</f>
        <v>0</v>
      </c>
      <c r="I288" s="36" t="n">
        <f aca="false">IFERROR(15432.3584/G288,0)</f>
        <v>0</v>
      </c>
      <c r="J288" s="103"/>
      <c r="K288" s="32"/>
      <c r="L288" s="32"/>
      <c r="M288" s="103"/>
      <c r="N288" s="105"/>
      <c r="O288" s="106"/>
      <c r="P288" s="103"/>
      <c r="Q288" s="107"/>
      <c r="R288" s="38" t="n">
        <f aca="false">Q289/100</f>
        <v>0</v>
      </c>
      <c r="S288" s="108"/>
      <c r="T288" s="109" t="n">
        <f aca="false">(N288*S288)/1000</f>
        <v>0</v>
      </c>
      <c r="U288" s="103"/>
      <c r="V288" s="103"/>
      <c r="W288" s="103"/>
      <c r="X288" s="111"/>
      <c r="Y288" s="111"/>
      <c r="Z288" s="111"/>
      <c r="AA288" s="103"/>
      <c r="AB288" s="53"/>
      <c r="AC288" s="54" t="n">
        <f aca="false">R288+O290+H288+J289</f>
        <v>0</v>
      </c>
      <c r="AD288" s="54" t="n">
        <f aca="false">AC288*20</f>
        <v>0</v>
      </c>
      <c r="AE288" s="54" t="n">
        <f aca="false">AC288*50</f>
        <v>0</v>
      </c>
      <c r="AF288" s="54" t="n">
        <f aca="false">AC288*250</f>
        <v>0</v>
      </c>
      <c r="AG288" s="54" t="n">
        <f aca="false">AC288*1000</f>
        <v>0</v>
      </c>
      <c r="AH288" s="54" t="n">
        <f aca="false">AC288*5000</f>
        <v>0</v>
      </c>
    </row>
    <row r="289" customFormat="false" ht="15" hidden="false" customHeight="true" outlineLevel="0" collapsed="false">
      <c r="B289" s="102"/>
      <c r="C289" s="14"/>
      <c r="D289" s="103"/>
      <c r="E289" s="33"/>
      <c r="F289" s="104"/>
      <c r="G289" s="33"/>
      <c r="H289" s="104"/>
      <c r="I289" s="36"/>
      <c r="J289" s="32"/>
      <c r="K289" s="32"/>
      <c r="L289" s="32"/>
      <c r="M289" s="103"/>
      <c r="N289" s="105"/>
      <c r="O289" s="106"/>
      <c r="P289" s="103"/>
      <c r="Q289" s="33"/>
      <c r="R289" s="38"/>
      <c r="S289" s="108"/>
      <c r="T289" s="109"/>
      <c r="U289" s="103"/>
      <c r="V289" s="103"/>
      <c r="W289" s="103"/>
      <c r="X289" s="111"/>
      <c r="Y289" s="111"/>
      <c r="Z289" s="111"/>
      <c r="AA289" s="103"/>
      <c r="AB289" s="53"/>
      <c r="AC289" s="54"/>
      <c r="AD289" s="54"/>
      <c r="AE289" s="54"/>
      <c r="AF289" s="54"/>
      <c r="AG289" s="54"/>
      <c r="AH289" s="54"/>
    </row>
    <row r="290" customFormat="false" ht="15" hidden="false" customHeight="true" outlineLevel="0" collapsed="false">
      <c r="B290" s="102"/>
      <c r="C290" s="14"/>
      <c r="D290" s="103"/>
      <c r="E290" s="33"/>
      <c r="F290" s="104"/>
      <c r="G290" s="33"/>
      <c r="H290" s="104"/>
      <c r="I290" s="36" t="n">
        <f aca="false">I288/2</f>
        <v>0</v>
      </c>
      <c r="J290" s="32"/>
      <c r="K290" s="32"/>
      <c r="L290" s="32"/>
      <c r="M290" s="37"/>
      <c r="N290" s="105"/>
      <c r="O290" s="38" t="n">
        <f aca="false">O288/500</f>
        <v>0</v>
      </c>
      <c r="P290" s="103"/>
      <c r="Q290" s="33"/>
      <c r="R290" s="38"/>
      <c r="S290" s="108"/>
      <c r="T290" s="54" t="n">
        <f aca="false">(N288/15.4323584)*(S288/3.28083989501312)*0.1</f>
        <v>0</v>
      </c>
      <c r="U290" s="103"/>
      <c r="V290" s="103"/>
      <c r="W290" s="103"/>
      <c r="X290" s="111"/>
      <c r="Y290" s="111"/>
      <c r="Z290" s="111"/>
      <c r="AA290" s="103"/>
      <c r="AB290" s="53"/>
      <c r="AC290" s="54"/>
      <c r="AD290" s="54"/>
      <c r="AE290" s="54"/>
      <c r="AF290" s="54"/>
      <c r="AG290" s="54"/>
      <c r="AH290" s="54"/>
    </row>
    <row r="291" customFormat="false" ht="15" hidden="false" customHeight="true" outlineLevel="0" collapsed="false">
      <c r="B291" s="102" t="n">
        <v>96</v>
      </c>
      <c r="C291" s="14" t="s">
        <v>97</v>
      </c>
      <c r="D291" s="103"/>
      <c r="E291" s="33"/>
      <c r="F291" s="104" t="n">
        <f aca="false">E291/15432.3584</f>
        <v>0</v>
      </c>
      <c r="G291" s="33"/>
      <c r="H291" s="104" t="n">
        <f aca="false">G291*F291</f>
        <v>0</v>
      </c>
      <c r="I291" s="36" t="n">
        <f aca="false">IFERROR(15432.3584/G291,0)</f>
        <v>0</v>
      </c>
      <c r="J291" s="103"/>
      <c r="K291" s="32"/>
      <c r="L291" s="32"/>
      <c r="M291" s="103"/>
      <c r="N291" s="105"/>
      <c r="O291" s="106"/>
      <c r="P291" s="103"/>
      <c r="Q291" s="107"/>
      <c r="R291" s="38" t="n">
        <f aca="false">Q292/100</f>
        <v>0</v>
      </c>
      <c r="S291" s="108"/>
      <c r="T291" s="109" t="n">
        <f aca="false">(N291*S291)/1000</f>
        <v>0</v>
      </c>
      <c r="U291" s="103"/>
      <c r="V291" s="103"/>
      <c r="W291" s="103"/>
      <c r="X291" s="111"/>
      <c r="Y291" s="111"/>
      <c r="Z291" s="111"/>
      <c r="AA291" s="103"/>
      <c r="AB291" s="53"/>
      <c r="AC291" s="54" t="n">
        <f aca="false">R291+O293+H291+J292</f>
        <v>0</v>
      </c>
      <c r="AD291" s="54" t="n">
        <f aca="false">AC291*20</f>
        <v>0</v>
      </c>
      <c r="AE291" s="54" t="n">
        <f aca="false">AC291*50</f>
        <v>0</v>
      </c>
      <c r="AF291" s="54" t="n">
        <f aca="false">AC291*250</f>
        <v>0</v>
      </c>
      <c r="AG291" s="54" t="n">
        <f aca="false">AC291*1000</f>
        <v>0</v>
      </c>
      <c r="AH291" s="54" t="n">
        <f aca="false">AC291*5000</f>
        <v>0</v>
      </c>
    </row>
    <row r="292" customFormat="false" ht="15" hidden="false" customHeight="true" outlineLevel="0" collapsed="false">
      <c r="B292" s="102"/>
      <c r="C292" s="14"/>
      <c r="D292" s="103"/>
      <c r="E292" s="33"/>
      <c r="F292" s="104"/>
      <c r="G292" s="33"/>
      <c r="H292" s="104"/>
      <c r="I292" s="36"/>
      <c r="J292" s="32"/>
      <c r="K292" s="32"/>
      <c r="L292" s="32"/>
      <c r="M292" s="103"/>
      <c r="N292" s="105"/>
      <c r="O292" s="106"/>
      <c r="P292" s="103"/>
      <c r="Q292" s="33"/>
      <c r="R292" s="38"/>
      <c r="S292" s="108"/>
      <c r="T292" s="109"/>
      <c r="U292" s="103"/>
      <c r="V292" s="103"/>
      <c r="W292" s="103"/>
      <c r="X292" s="111"/>
      <c r="Y292" s="111"/>
      <c r="Z292" s="111"/>
      <c r="AA292" s="103"/>
      <c r="AB292" s="53"/>
      <c r="AC292" s="54"/>
      <c r="AD292" s="54"/>
      <c r="AE292" s="54"/>
      <c r="AF292" s="54"/>
      <c r="AG292" s="54"/>
      <c r="AH292" s="54"/>
    </row>
    <row r="293" customFormat="false" ht="15" hidden="false" customHeight="true" outlineLevel="0" collapsed="false">
      <c r="B293" s="102"/>
      <c r="C293" s="14"/>
      <c r="D293" s="103"/>
      <c r="E293" s="33"/>
      <c r="F293" s="104"/>
      <c r="G293" s="33"/>
      <c r="H293" s="104"/>
      <c r="I293" s="36" t="n">
        <f aca="false">I291/2</f>
        <v>0</v>
      </c>
      <c r="J293" s="32"/>
      <c r="K293" s="32"/>
      <c r="L293" s="32"/>
      <c r="M293" s="37"/>
      <c r="N293" s="105"/>
      <c r="O293" s="38" t="n">
        <f aca="false">O291/500</f>
        <v>0</v>
      </c>
      <c r="P293" s="103"/>
      <c r="Q293" s="33"/>
      <c r="R293" s="38"/>
      <c r="S293" s="108"/>
      <c r="T293" s="54" t="n">
        <f aca="false">(N291/15.4323584)*(S291/3.28083989501312)*0.1</f>
        <v>0</v>
      </c>
      <c r="U293" s="103"/>
      <c r="V293" s="103"/>
      <c r="W293" s="103"/>
      <c r="X293" s="111"/>
      <c r="Y293" s="111"/>
      <c r="Z293" s="111"/>
      <c r="AA293" s="103"/>
      <c r="AB293" s="53"/>
      <c r="AC293" s="54"/>
      <c r="AD293" s="54"/>
      <c r="AE293" s="54"/>
      <c r="AF293" s="54"/>
      <c r="AG293" s="54"/>
      <c r="AH293" s="54"/>
    </row>
    <row r="294" customFormat="false" ht="15" hidden="false" customHeight="true" outlineLevel="0" collapsed="false">
      <c r="B294" s="102" t="n">
        <v>97</v>
      </c>
      <c r="C294" s="14" t="s">
        <v>97</v>
      </c>
      <c r="D294" s="103"/>
      <c r="E294" s="33"/>
      <c r="F294" s="104" t="n">
        <f aca="false">E294/15432.3584</f>
        <v>0</v>
      </c>
      <c r="G294" s="33"/>
      <c r="H294" s="104" t="n">
        <f aca="false">G294*F294</f>
        <v>0</v>
      </c>
      <c r="I294" s="36" t="n">
        <f aca="false">IFERROR(15432.3584/G294,0)</f>
        <v>0</v>
      </c>
      <c r="J294" s="103"/>
      <c r="K294" s="32"/>
      <c r="L294" s="32"/>
      <c r="M294" s="103"/>
      <c r="N294" s="105"/>
      <c r="O294" s="106"/>
      <c r="P294" s="103"/>
      <c r="Q294" s="107"/>
      <c r="R294" s="38" t="n">
        <f aca="false">Q295/100</f>
        <v>0</v>
      </c>
      <c r="S294" s="108"/>
      <c r="T294" s="109" t="n">
        <f aca="false">(N294*S294)/1000</f>
        <v>0</v>
      </c>
      <c r="U294" s="103"/>
      <c r="V294" s="103"/>
      <c r="W294" s="103"/>
      <c r="X294" s="111"/>
      <c r="Y294" s="111"/>
      <c r="Z294" s="111"/>
      <c r="AA294" s="103"/>
      <c r="AB294" s="53"/>
      <c r="AC294" s="54" t="n">
        <f aca="false">R294+O296+H294+J295</f>
        <v>0</v>
      </c>
      <c r="AD294" s="54" t="n">
        <f aca="false">AC294*20</f>
        <v>0</v>
      </c>
      <c r="AE294" s="54" t="n">
        <f aca="false">AC294*50</f>
        <v>0</v>
      </c>
      <c r="AF294" s="54" t="n">
        <f aca="false">AC294*250</f>
        <v>0</v>
      </c>
      <c r="AG294" s="54" t="n">
        <f aca="false">AC294*1000</f>
        <v>0</v>
      </c>
      <c r="AH294" s="54" t="n">
        <f aca="false">AC294*5000</f>
        <v>0</v>
      </c>
    </row>
    <row r="295" customFormat="false" ht="15" hidden="false" customHeight="true" outlineLevel="0" collapsed="false">
      <c r="B295" s="102"/>
      <c r="C295" s="14"/>
      <c r="D295" s="103"/>
      <c r="E295" s="33"/>
      <c r="F295" s="104"/>
      <c r="G295" s="33"/>
      <c r="H295" s="104"/>
      <c r="I295" s="36"/>
      <c r="J295" s="32"/>
      <c r="K295" s="32"/>
      <c r="L295" s="32"/>
      <c r="M295" s="103"/>
      <c r="N295" s="105"/>
      <c r="O295" s="106"/>
      <c r="P295" s="103"/>
      <c r="Q295" s="33"/>
      <c r="R295" s="38"/>
      <c r="S295" s="108"/>
      <c r="T295" s="109"/>
      <c r="U295" s="103"/>
      <c r="V295" s="103"/>
      <c r="W295" s="103"/>
      <c r="X295" s="111"/>
      <c r="Y295" s="111"/>
      <c r="Z295" s="111"/>
      <c r="AA295" s="103"/>
      <c r="AB295" s="53"/>
      <c r="AC295" s="54"/>
      <c r="AD295" s="54"/>
      <c r="AE295" s="54"/>
      <c r="AF295" s="54"/>
      <c r="AG295" s="54"/>
      <c r="AH295" s="54"/>
    </row>
    <row r="296" customFormat="false" ht="15" hidden="false" customHeight="true" outlineLevel="0" collapsed="false">
      <c r="B296" s="102"/>
      <c r="C296" s="14"/>
      <c r="D296" s="103"/>
      <c r="E296" s="33"/>
      <c r="F296" s="104"/>
      <c r="G296" s="33"/>
      <c r="H296" s="104"/>
      <c r="I296" s="36" t="n">
        <f aca="false">I294/2</f>
        <v>0</v>
      </c>
      <c r="J296" s="32"/>
      <c r="K296" s="32"/>
      <c r="L296" s="32"/>
      <c r="M296" s="37"/>
      <c r="N296" s="105"/>
      <c r="O296" s="38" t="n">
        <f aca="false">O294/500</f>
        <v>0</v>
      </c>
      <c r="P296" s="103"/>
      <c r="Q296" s="33"/>
      <c r="R296" s="38"/>
      <c r="S296" s="108"/>
      <c r="T296" s="54" t="n">
        <f aca="false">(N294/15.4323584)*(S294/3.28083989501312)*0.1</f>
        <v>0</v>
      </c>
      <c r="U296" s="103"/>
      <c r="V296" s="103"/>
      <c r="W296" s="103"/>
      <c r="X296" s="111"/>
      <c r="Y296" s="111"/>
      <c r="Z296" s="111"/>
      <c r="AA296" s="103"/>
      <c r="AB296" s="53"/>
      <c r="AC296" s="54"/>
      <c r="AD296" s="54"/>
      <c r="AE296" s="54"/>
      <c r="AF296" s="54"/>
      <c r="AG296" s="54"/>
      <c r="AH296" s="54"/>
    </row>
    <row r="297" customFormat="false" ht="15" hidden="false" customHeight="true" outlineLevel="0" collapsed="false">
      <c r="B297" s="102" t="n">
        <v>98</v>
      </c>
      <c r="C297" s="14" t="s">
        <v>97</v>
      </c>
      <c r="D297" s="103"/>
      <c r="E297" s="33"/>
      <c r="F297" s="104" t="n">
        <f aca="false">E297/15432.3584</f>
        <v>0</v>
      </c>
      <c r="G297" s="33"/>
      <c r="H297" s="104" t="n">
        <f aca="false">G297*F297</f>
        <v>0</v>
      </c>
      <c r="I297" s="36" t="n">
        <f aca="false">IFERROR(15432.3584/G297,0)</f>
        <v>0</v>
      </c>
      <c r="J297" s="103"/>
      <c r="K297" s="32"/>
      <c r="L297" s="32"/>
      <c r="M297" s="103"/>
      <c r="N297" s="105"/>
      <c r="O297" s="106"/>
      <c r="P297" s="103"/>
      <c r="Q297" s="107"/>
      <c r="R297" s="38" t="n">
        <f aca="false">Q298/100</f>
        <v>0</v>
      </c>
      <c r="S297" s="108"/>
      <c r="T297" s="109" t="n">
        <f aca="false">(N297*S297)/1000</f>
        <v>0</v>
      </c>
      <c r="U297" s="103"/>
      <c r="V297" s="103"/>
      <c r="W297" s="103"/>
      <c r="X297" s="111"/>
      <c r="Y297" s="111"/>
      <c r="Z297" s="111"/>
      <c r="AA297" s="103"/>
      <c r="AB297" s="53"/>
      <c r="AC297" s="54" t="n">
        <f aca="false">R297+O299+H297+J298</f>
        <v>0</v>
      </c>
      <c r="AD297" s="54" t="n">
        <f aca="false">AC297*20</f>
        <v>0</v>
      </c>
      <c r="AE297" s="54" t="n">
        <f aca="false">AC297*50</f>
        <v>0</v>
      </c>
      <c r="AF297" s="54" t="n">
        <f aca="false">AC297*250</f>
        <v>0</v>
      </c>
      <c r="AG297" s="54" t="n">
        <f aca="false">AC297*1000</f>
        <v>0</v>
      </c>
      <c r="AH297" s="54" t="n">
        <f aca="false">AC297*5000</f>
        <v>0</v>
      </c>
    </row>
    <row r="298" customFormat="false" ht="15" hidden="false" customHeight="true" outlineLevel="0" collapsed="false">
      <c r="B298" s="102"/>
      <c r="C298" s="14"/>
      <c r="D298" s="103"/>
      <c r="E298" s="33"/>
      <c r="F298" s="104"/>
      <c r="G298" s="33"/>
      <c r="H298" s="104"/>
      <c r="I298" s="36"/>
      <c r="J298" s="32"/>
      <c r="K298" s="32"/>
      <c r="L298" s="32"/>
      <c r="M298" s="103"/>
      <c r="N298" s="105"/>
      <c r="O298" s="106"/>
      <c r="P298" s="103"/>
      <c r="Q298" s="33"/>
      <c r="R298" s="38"/>
      <c r="S298" s="108"/>
      <c r="T298" s="109"/>
      <c r="U298" s="103"/>
      <c r="V298" s="103"/>
      <c r="W298" s="103"/>
      <c r="X298" s="111"/>
      <c r="Y298" s="111"/>
      <c r="Z298" s="111"/>
      <c r="AA298" s="103"/>
      <c r="AB298" s="53"/>
      <c r="AC298" s="54"/>
      <c r="AD298" s="54"/>
      <c r="AE298" s="54"/>
      <c r="AF298" s="54"/>
      <c r="AG298" s="54"/>
      <c r="AH298" s="54"/>
    </row>
    <row r="299" customFormat="false" ht="15" hidden="false" customHeight="true" outlineLevel="0" collapsed="false">
      <c r="B299" s="102"/>
      <c r="C299" s="14"/>
      <c r="D299" s="103"/>
      <c r="E299" s="33"/>
      <c r="F299" s="104"/>
      <c r="G299" s="33"/>
      <c r="H299" s="104"/>
      <c r="I299" s="36" t="n">
        <f aca="false">I297/2</f>
        <v>0</v>
      </c>
      <c r="J299" s="32"/>
      <c r="K299" s="32"/>
      <c r="L299" s="32"/>
      <c r="M299" s="37"/>
      <c r="N299" s="105"/>
      <c r="O299" s="38" t="n">
        <f aca="false">O297/500</f>
        <v>0</v>
      </c>
      <c r="P299" s="103"/>
      <c r="Q299" s="33"/>
      <c r="R299" s="38"/>
      <c r="S299" s="108"/>
      <c r="T299" s="54" t="n">
        <f aca="false">(N297/15.4323584)*(S297/3.28083989501312)*0.1</f>
        <v>0</v>
      </c>
      <c r="U299" s="103"/>
      <c r="V299" s="103"/>
      <c r="W299" s="103"/>
      <c r="X299" s="111"/>
      <c r="Y299" s="111"/>
      <c r="Z299" s="111"/>
      <c r="AA299" s="103"/>
      <c r="AB299" s="53"/>
      <c r="AC299" s="54"/>
      <c r="AD299" s="54"/>
      <c r="AE299" s="54"/>
      <c r="AF299" s="54"/>
      <c r="AG299" s="54"/>
      <c r="AH299" s="54"/>
    </row>
    <row r="300" customFormat="false" ht="15" hidden="false" customHeight="true" outlineLevel="0" collapsed="false">
      <c r="B300" s="102" t="n">
        <v>99</v>
      </c>
      <c r="C300" s="14" t="s">
        <v>97</v>
      </c>
      <c r="D300" s="103"/>
      <c r="E300" s="33"/>
      <c r="F300" s="104" t="n">
        <f aca="false">E300/15432.3584</f>
        <v>0</v>
      </c>
      <c r="G300" s="33"/>
      <c r="H300" s="104" t="n">
        <f aca="false">G300*F300</f>
        <v>0</v>
      </c>
      <c r="I300" s="36" t="n">
        <f aca="false">IFERROR(15432.3584/G300,0)</f>
        <v>0</v>
      </c>
      <c r="J300" s="103"/>
      <c r="K300" s="32"/>
      <c r="L300" s="32"/>
      <c r="M300" s="103"/>
      <c r="N300" s="105"/>
      <c r="O300" s="106"/>
      <c r="P300" s="103"/>
      <c r="Q300" s="107"/>
      <c r="R300" s="38" t="n">
        <f aca="false">Q301/100</f>
        <v>0</v>
      </c>
      <c r="S300" s="108"/>
      <c r="T300" s="109" t="n">
        <f aca="false">(N300*S300)/1000</f>
        <v>0</v>
      </c>
      <c r="U300" s="103"/>
      <c r="V300" s="103"/>
      <c r="W300" s="103"/>
      <c r="X300" s="111"/>
      <c r="Y300" s="111"/>
      <c r="Z300" s="111"/>
      <c r="AA300" s="103"/>
      <c r="AB300" s="53"/>
      <c r="AC300" s="54" t="n">
        <f aca="false">R300+O302+H300+J301</f>
        <v>0</v>
      </c>
      <c r="AD300" s="54" t="n">
        <f aca="false">AC300*20</f>
        <v>0</v>
      </c>
      <c r="AE300" s="54" t="n">
        <f aca="false">AC300*50</f>
        <v>0</v>
      </c>
      <c r="AF300" s="54" t="n">
        <f aca="false">AC300*250</f>
        <v>0</v>
      </c>
      <c r="AG300" s="54" t="n">
        <f aca="false">AC300*1000</f>
        <v>0</v>
      </c>
      <c r="AH300" s="54" t="n">
        <f aca="false">AC300*5000</f>
        <v>0</v>
      </c>
    </row>
    <row r="301" customFormat="false" ht="15" hidden="false" customHeight="true" outlineLevel="0" collapsed="false">
      <c r="B301" s="102"/>
      <c r="C301" s="14"/>
      <c r="D301" s="103"/>
      <c r="E301" s="33"/>
      <c r="F301" s="104"/>
      <c r="G301" s="33"/>
      <c r="H301" s="104"/>
      <c r="I301" s="36"/>
      <c r="J301" s="32"/>
      <c r="K301" s="32"/>
      <c r="L301" s="32"/>
      <c r="M301" s="103"/>
      <c r="N301" s="105"/>
      <c r="O301" s="106"/>
      <c r="P301" s="103"/>
      <c r="Q301" s="33"/>
      <c r="R301" s="38"/>
      <c r="S301" s="108"/>
      <c r="T301" s="109"/>
      <c r="U301" s="103"/>
      <c r="V301" s="103"/>
      <c r="W301" s="103"/>
      <c r="X301" s="111"/>
      <c r="Y301" s="111"/>
      <c r="Z301" s="111"/>
      <c r="AA301" s="103"/>
      <c r="AB301" s="53"/>
      <c r="AC301" s="54"/>
      <c r="AD301" s="54"/>
      <c r="AE301" s="54"/>
      <c r="AF301" s="54"/>
      <c r="AG301" s="54"/>
      <c r="AH301" s="54"/>
    </row>
    <row r="302" customFormat="false" ht="15" hidden="false" customHeight="true" outlineLevel="0" collapsed="false">
      <c r="B302" s="102"/>
      <c r="C302" s="14"/>
      <c r="D302" s="103"/>
      <c r="E302" s="33"/>
      <c r="F302" s="104"/>
      <c r="G302" s="33"/>
      <c r="H302" s="104"/>
      <c r="I302" s="36" t="n">
        <f aca="false">I300/2</f>
        <v>0</v>
      </c>
      <c r="J302" s="32"/>
      <c r="K302" s="32"/>
      <c r="L302" s="32"/>
      <c r="M302" s="37"/>
      <c r="N302" s="105"/>
      <c r="O302" s="38" t="n">
        <f aca="false">O300/500</f>
        <v>0</v>
      </c>
      <c r="P302" s="103"/>
      <c r="Q302" s="33"/>
      <c r="R302" s="38"/>
      <c r="S302" s="108"/>
      <c r="T302" s="54" t="n">
        <f aca="false">(N300/15.4323584)*(S300/3.28083989501312)*0.1</f>
        <v>0</v>
      </c>
      <c r="U302" s="103"/>
      <c r="V302" s="103"/>
      <c r="W302" s="103"/>
      <c r="X302" s="111"/>
      <c r="Y302" s="111"/>
      <c r="Z302" s="111"/>
      <c r="AA302" s="103"/>
      <c r="AB302" s="53"/>
      <c r="AC302" s="54"/>
      <c r="AD302" s="54"/>
      <c r="AE302" s="54"/>
      <c r="AF302" s="54"/>
      <c r="AG302" s="54"/>
      <c r="AH302" s="54"/>
    </row>
    <row r="303" customFormat="false" ht="15" hidden="false" customHeight="true" outlineLevel="0" collapsed="false">
      <c r="B303" s="102" t="n">
        <v>100</v>
      </c>
      <c r="C303" s="14" t="s">
        <v>97</v>
      </c>
      <c r="D303" s="103"/>
      <c r="E303" s="33"/>
      <c r="F303" s="104" t="n">
        <f aca="false">E303/15432.3584</f>
        <v>0</v>
      </c>
      <c r="G303" s="33"/>
      <c r="H303" s="104" t="n">
        <f aca="false">G303*F303</f>
        <v>0</v>
      </c>
      <c r="I303" s="36" t="n">
        <f aca="false">IFERROR(15432.3584/G303,0)</f>
        <v>0</v>
      </c>
      <c r="J303" s="103"/>
      <c r="K303" s="32"/>
      <c r="L303" s="32"/>
      <c r="M303" s="103"/>
      <c r="N303" s="145"/>
      <c r="O303" s="106"/>
      <c r="P303" s="103"/>
      <c r="Q303" s="107"/>
      <c r="R303" s="38" t="n">
        <f aca="false">Q304/100</f>
        <v>0</v>
      </c>
      <c r="S303" s="108"/>
      <c r="T303" s="109" t="n">
        <f aca="false">(N303*S303)/1000</f>
        <v>0</v>
      </c>
      <c r="U303" s="103"/>
      <c r="V303" s="103"/>
      <c r="W303" s="103"/>
      <c r="X303" s="111"/>
      <c r="Y303" s="111"/>
      <c r="Z303" s="111"/>
      <c r="AA303" s="103"/>
      <c r="AB303" s="53"/>
      <c r="AC303" s="54" t="n">
        <f aca="false">R303+O305+H303+J304</f>
        <v>0</v>
      </c>
      <c r="AD303" s="54" t="n">
        <f aca="false">AC303*20</f>
        <v>0</v>
      </c>
      <c r="AE303" s="54" t="n">
        <f aca="false">AC303*50</f>
        <v>0</v>
      </c>
      <c r="AF303" s="54" t="n">
        <f aca="false">AC303*250</f>
        <v>0</v>
      </c>
      <c r="AG303" s="54" t="n">
        <f aca="false">AC303*1000</f>
        <v>0</v>
      </c>
      <c r="AH303" s="54" t="n">
        <f aca="false">AC303*5000</f>
        <v>0</v>
      </c>
    </row>
    <row r="304" customFormat="false" ht="15" hidden="false" customHeight="true" outlineLevel="0" collapsed="false">
      <c r="B304" s="102"/>
      <c r="C304" s="14"/>
      <c r="D304" s="103"/>
      <c r="E304" s="33"/>
      <c r="F304" s="104"/>
      <c r="G304" s="33"/>
      <c r="H304" s="104"/>
      <c r="I304" s="36"/>
      <c r="J304" s="32"/>
      <c r="K304" s="32"/>
      <c r="L304" s="32"/>
      <c r="M304" s="103"/>
      <c r="N304" s="145"/>
      <c r="O304" s="106"/>
      <c r="P304" s="103"/>
      <c r="Q304" s="33"/>
      <c r="R304" s="38"/>
      <c r="S304" s="108"/>
      <c r="T304" s="109"/>
      <c r="U304" s="103"/>
      <c r="V304" s="103"/>
      <c r="W304" s="103"/>
      <c r="X304" s="111"/>
      <c r="Y304" s="111"/>
      <c r="Z304" s="111"/>
      <c r="AA304" s="103"/>
      <c r="AB304" s="53"/>
      <c r="AC304" s="54"/>
      <c r="AD304" s="54"/>
      <c r="AE304" s="54"/>
      <c r="AF304" s="54"/>
      <c r="AG304" s="54"/>
      <c r="AH304" s="54"/>
    </row>
    <row r="305" customFormat="false" ht="15" hidden="false" customHeight="true" outlineLevel="0" collapsed="false">
      <c r="B305" s="102"/>
      <c r="C305" s="14"/>
      <c r="D305" s="103"/>
      <c r="E305" s="33"/>
      <c r="F305" s="104"/>
      <c r="G305" s="33"/>
      <c r="H305" s="104"/>
      <c r="I305" s="36" t="n">
        <f aca="false">I303/2</f>
        <v>0</v>
      </c>
      <c r="J305" s="32"/>
      <c r="K305" s="32"/>
      <c r="L305" s="32"/>
      <c r="M305" s="37"/>
      <c r="N305" s="145"/>
      <c r="O305" s="38" t="n">
        <f aca="false">O303/500</f>
        <v>0</v>
      </c>
      <c r="P305" s="103"/>
      <c r="Q305" s="33"/>
      <c r="R305" s="38"/>
      <c r="S305" s="108"/>
      <c r="T305" s="54" t="n">
        <f aca="false">(N303/15.4323584)*(S303/3.28083989501312)*0.1</f>
        <v>0</v>
      </c>
      <c r="U305" s="103"/>
      <c r="V305" s="103"/>
      <c r="W305" s="103"/>
      <c r="X305" s="111"/>
      <c r="Y305" s="111"/>
      <c r="Z305" s="111"/>
      <c r="AA305" s="103"/>
      <c r="AB305" s="53"/>
      <c r="AC305" s="54"/>
      <c r="AD305" s="54"/>
      <c r="AE305" s="54"/>
      <c r="AF305" s="54"/>
      <c r="AG305" s="54"/>
      <c r="AH305" s="54"/>
    </row>
  </sheetData>
  <sheetProtection sheet="true" objects="true" scenarios="true" selectLockedCells="true"/>
  <mergeCells count="2991">
    <mergeCell ref="B2:H2"/>
    <mergeCell ref="B3:B5"/>
    <mergeCell ref="C3:C5"/>
    <mergeCell ref="D3:D5"/>
    <mergeCell ref="E3:E5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  <mergeCell ref="Q3:Q5"/>
    <mergeCell ref="R3:R5"/>
    <mergeCell ref="S3:S5"/>
    <mergeCell ref="T3:T5"/>
    <mergeCell ref="U3:W5"/>
    <mergeCell ref="X3:Z5"/>
    <mergeCell ref="AA3:AA5"/>
    <mergeCell ref="AB3:AB5"/>
    <mergeCell ref="AC3:AC5"/>
    <mergeCell ref="AD3:AD5"/>
    <mergeCell ref="AE3:AE5"/>
    <mergeCell ref="AF3:AF5"/>
    <mergeCell ref="AG3:AG5"/>
    <mergeCell ref="AH3:AH5"/>
    <mergeCell ref="B6:B8"/>
    <mergeCell ref="C6:C8"/>
    <mergeCell ref="D6:D8"/>
    <mergeCell ref="E6:E8"/>
    <mergeCell ref="F6:F8"/>
    <mergeCell ref="G6:G8"/>
    <mergeCell ref="H6:H8"/>
    <mergeCell ref="I6:I7"/>
    <mergeCell ref="K6:K8"/>
    <mergeCell ref="L6:L8"/>
    <mergeCell ref="M6:M7"/>
    <mergeCell ref="N6:N8"/>
    <mergeCell ref="O6:O7"/>
    <mergeCell ref="P6:P8"/>
    <mergeCell ref="R6:R8"/>
    <mergeCell ref="S6:S8"/>
    <mergeCell ref="T6:T7"/>
    <mergeCell ref="U6:W8"/>
    <mergeCell ref="X6:Z8"/>
    <mergeCell ref="AA6:AA8"/>
    <mergeCell ref="AB6:AB8"/>
    <mergeCell ref="AC6:AC8"/>
    <mergeCell ref="AD6:AD8"/>
    <mergeCell ref="AE6:AE8"/>
    <mergeCell ref="AF6:AF8"/>
    <mergeCell ref="AG6:AG8"/>
    <mergeCell ref="AH6:AH8"/>
    <mergeCell ref="J7:J8"/>
    <mergeCell ref="Q7:Q8"/>
    <mergeCell ref="AM7:AW8"/>
    <mergeCell ref="B9:B11"/>
    <mergeCell ref="C9:C11"/>
    <mergeCell ref="D9:D11"/>
    <mergeCell ref="E9:E11"/>
    <mergeCell ref="F9:F11"/>
    <mergeCell ref="G9:G11"/>
    <mergeCell ref="H9:H11"/>
    <mergeCell ref="I9:I10"/>
    <mergeCell ref="K9:K11"/>
    <mergeCell ref="L9:L11"/>
    <mergeCell ref="M9:M10"/>
    <mergeCell ref="N9:N11"/>
    <mergeCell ref="O9:O10"/>
    <mergeCell ref="P9:P11"/>
    <mergeCell ref="R9:R11"/>
    <mergeCell ref="S9:S11"/>
    <mergeCell ref="T9:T10"/>
    <mergeCell ref="U9:W11"/>
    <mergeCell ref="X9:Z11"/>
    <mergeCell ref="AA9:AA11"/>
    <mergeCell ref="AB9:AB11"/>
    <mergeCell ref="AC9:AC11"/>
    <mergeCell ref="AD9:AD11"/>
    <mergeCell ref="AE9:AE11"/>
    <mergeCell ref="AF9:AF11"/>
    <mergeCell ref="AG9:AG11"/>
    <mergeCell ref="AH9:AH11"/>
    <mergeCell ref="J10:J11"/>
    <mergeCell ref="Q10:Q11"/>
    <mergeCell ref="AM10:AN11"/>
    <mergeCell ref="AO10:AT11"/>
    <mergeCell ref="AU10:AW11"/>
    <mergeCell ref="AJ11:AK11"/>
    <mergeCell ref="B12:B14"/>
    <mergeCell ref="C12:C14"/>
    <mergeCell ref="D12:D14"/>
    <mergeCell ref="E12:E14"/>
    <mergeCell ref="F12:F14"/>
    <mergeCell ref="G12:G14"/>
    <mergeCell ref="H12:H14"/>
    <mergeCell ref="I12:I13"/>
    <mergeCell ref="K12:K14"/>
    <mergeCell ref="L12:L14"/>
    <mergeCell ref="M12:M13"/>
    <mergeCell ref="N12:N14"/>
    <mergeCell ref="O12:O13"/>
    <mergeCell ref="P12:P14"/>
    <mergeCell ref="R12:R14"/>
    <mergeCell ref="S12:S14"/>
    <mergeCell ref="T12:T13"/>
    <mergeCell ref="U12:W14"/>
    <mergeCell ref="X12:Z14"/>
    <mergeCell ref="AA12:AA14"/>
    <mergeCell ref="AB12:AB14"/>
    <mergeCell ref="AC12:AC14"/>
    <mergeCell ref="AD12:AD14"/>
    <mergeCell ref="AE12:AE14"/>
    <mergeCell ref="AF12:AF14"/>
    <mergeCell ref="AG12:AG14"/>
    <mergeCell ref="AH12:AH14"/>
    <mergeCell ref="AM12:AN13"/>
    <mergeCell ref="AO12:AT13"/>
    <mergeCell ref="AU12:AU14"/>
    <mergeCell ref="AV12:AV14"/>
    <mergeCell ref="AW12:AW14"/>
    <mergeCell ref="J13:J14"/>
    <mergeCell ref="Q13:Q14"/>
    <mergeCell ref="AM14:AN15"/>
    <mergeCell ref="AO14:AT15"/>
    <mergeCell ref="B15:B17"/>
    <mergeCell ref="C15:C17"/>
    <mergeCell ref="D15:D17"/>
    <mergeCell ref="E15:E17"/>
    <mergeCell ref="F15:F17"/>
    <mergeCell ref="G15:G17"/>
    <mergeCell ref="H15:H17"/>
    <mergeCell ref="I15:I16"/>
    <mergeCell ref="K15:K17"/>
    <mergeCell ref="L15:L17"/>
    <mergeCell ref="M15:M16"/>
    <mergeCell ref="N15:N17"/>
    <mergeCell ref="O15:O16"/>
    <mergeCell ref="P15:P17"/>
    <mergeCell ref="R15:R17"/>
    <mergeCell ref="S15:S17"/>
    <mergeCell ref="T15:T16"/>
    <mergeCell ref="U15:W17"/>
    <mergeCell ref="X15:Z17"/>
    <mergeCell ref="AA15:AA17"/>
    <mergeCell ref="AB15:AB17"/>
    <mergeCell ref="AC15:AC17"/>
    <mergeCell ref="AD15:AD17"/>
    <mergeCell ref="AE15:AE17"/>
    <mergeCell ref="AF15:AF17"/>
    <mergeCell ref="AG15:AG17"/>
    <mergeCell ref="AH15:AH17"/>
    <mergeCell ref="AU15:AU16"/>
    <mergeCell ref="AV15:AV16"/>
    <mergeCell ref="AW15:AW16"/>
    <mergeCell ref="J16:J17"/>
    <mergeCell ref="Q16:Q17"/>
    <mergeCell ref="AM16:AM18"/>
    <mergeCell ref="AN16:AN18"/>
    <mergeCell ref="AO16:AP18"/>
    <mergeCell ref="AQ16:AR18"/>
    <mergeCell ref="AS16:AT18"/>
    <mergeCell ref="AU17:AU18"/>
    <mergeCell ref="AV17:AV18"/>
    <mergeCell ref="AW17:AW18"/>
    <mergeCell ref="B18:B20"/>
    <mergeCell ref="C18:C20"/>
    <mergeCell ref="D18:D20"/>
    <mergeCell ref="E18:E20"/>
    <mergeCell ref="F18:F20"/>
    <mergeCell ref="G18:G20"/>
    <mergeCell ref="H18:H20"/>
    <mergeCell ref="I18:I19"/>
    <mergeCell ref="K18:K20"/>
    <mergeCell ref="L18:L20"/>
    <mergeCell ref="M18:M19"/>
    <mergeCell ref="N18:N20"/>
    <mergeCell ref="O18:O19"/>
    <mergeCell ref="P18:P20"/>
    <mergeCell ref="R18:R20"/>
    <mergeCell ref="S18:S20"/>
    <mergeCell ref="T18:T19"/>
    <mergeCell ref="U18:W20"/>
    <mergeCell ref="X18:Z20"/>
    <mergeCell ref="AA18:AA20"/>
    <mergeCell ref="AB18:AB20"/>
    <mergeCell ref="AC18:AC20"/>
    <mergeCell ref="AD18:AD20"/>
    <mergeCell ref="AE18:AE20"/>
    <mergeCell ref="AF18:AF20"/>
    <mergeCell ref="AG18:AG20"/>
    <mergeCell ref="AH18:AH20"/>
    <mergeCell ref="J19:J20"/>
    <mergeCell ref="Q19:Q20"/>
    <mergeCell ref="AM19:AM21"/>
    <mergeCell ref="AN19:AP21"/>
    <mergeCell ref="AQ19:AQ21"/>
    <mergeCell ref="AR19:AT21"/>
    <mergeCell ref="AU19:AU20"/>
    <mergeCell ref="AV19:AV20"/>
    <mergeCell ref="AW19:AW20"/>
    <mergeCell ref="B21:B23"/>
    <mergeCell ref="C21:C23"/>
    <mergeCell ref="D21:D23"/>
    <mergeCell ref="E21:E23"/>
    <mergeCell ref="F21:F23"/>
    <mergeCell ref="G21:G23"/>
    <mergeCell ref="H21:H23"/>
    <mergeCell ref="I21:I22"/>
    <mergeCell ref="K21:K23"/>
    <mergeCell ref="L21:L23"/>
    <mergeCell ref="M21:M22"/>
    <mergeCell ref="N21:N23"/>
    <mergeCell ref="O21:O22"/>
    <mergeCell ref="P21:P23"/>
    <mergeCell ref="R21:R23"/>
    <mergeCell ref="S21:S23"/>
    <mergeCell ref="T21:T22"/>
    <mergeCell ref="U21:W23"/>
    <mergeCell ref="X21:Z23"/>
    <mergeCell ref="AA21:AA23"/>
    <mergeCell ref="AB21:AB23"/>
    <mergeCell ref="AC21:AC23"/>
    <mergeCell ref="AD21:AD23"/>
    <mergeCell ref="AE21:AE23"/>
    <mergeCell ref="AF21:AF23"/>
    <mergeCell ref="AG21:AG23"/>
    <mergeCell ref="AH21:AH23"/>
    <mergeCell ref="AU21:AU22"/>
    <mergeCell ref="AV21:AV22"/>
    <mergeCell ref="AW21:AW22"/>
    <mergeCell ref="J22:J23"/>
    <mergeCell ref="Q22:Q23"/>
    <mergeCell ref="AM22:AM24"/>
    <mergeCell ref="AN22:AP24"/>
    <mergeCell ref="AQ22:AQ24"/>
    <mergeCell ref="AR22:AT24"/>
    <mergeCell ref="AU23:AU24"/>
    <mergeCell ref="AV23:AV24"/>
    <mergeCell ref="AW23:AW24"/>
    <mergeCell ref="B24:B26"/>
    <mergeCell ref="C24:C26"/>
    <mergeCell ref="D24:D26"/>
    <mergeCell ref="E24:E26"/>
    <mergeCell ref="F24:F26"/>
    <mergeCell ref="G24:G26"/>
    <mergeCell ref="H24:H26"/>
    <mergeCell ref="I24:I25"/>
    <mergeCell ref="K24:K26"/>
    <mergeCell ref="L24:L26"/>
    <mergeCell ref="M24:M25"/>
    <mergeCell ref="N24:N26"/>
    <mergeCell ref="O24:O25"/>
    <mergeCell ref="P24:P26"/>
    <mergeCell ref="R24:R26"/>
    <mergeCell ref="S24:S26"/>
    <mergeCell ref="T24:T25"/>
    <mergeCell ref="U24:W26"/>
    <mergeCell ref="X24:Z26"/>
    <mergeCell ref="AA24:AA26"/>
    <mergeCell ref="AB24:AB26"/>
    <mergeCell ref="AC24:AC26"/>
    <mergeCell ref="AD24:AD26"/>
    <mergeCell ref="AE24:AE26"/>
    <mergeCell ref="AF24:AF26"/>
    <mergeCell ref="AG24:AG26"/>
    <mergeCell ref="AH24:AH26"/>
    <mergeCell ref="J25:J26"/>
    <mergeCell ref="Q25:Q26"/>
    <mergeCell ref="AM25:AM27"/>
    <mergeCell ref="AN25:AP27"/>
    <mergeCell ref="AQ25:AQ27"/>
    <mergeCell ref="AR25:AT27"/>
    <mergeCell ref="AU25:AU27"/>
    <mergeCell ref="AV25:AV27"/>
    <mergeCell ref="AW25:AW27"/>
    <mergeCell ref="B27:B29"/>
    <mergeCell ref="C27:C29"/>
    <mergeCell ref="D27:D29"/>
    <mergeCell ref="E27:E29"/>
    <mergeCell ref="F27:F29"/>
    <mergeCell ref="G27:G29"/>
    <mergeCell ref="H27:H29"/>
    <mergeCell ref="I27:I28"/>
    <mergeCell ref="K27:K29"/>
    <mergeCell ref="L27:L29"/>
    <mergeCell ref="M27:M28"/>
    <mergeCell ref="N27:N29"/>
    <mergeCell ref="O27:O28"/>
    <mergeCell ref="P27:P29"/>
    <mergeCell ref="R27:R29"/>
    <mergeCell ref="S27:S29"/>
    <mergeCell ref="T27:T28"/>
    <mergeCell ref="U27:W29"/>
    <mergeCell ref="X27:Z29"/>
    <mergeCell ref="AA27:AA29"/>
    <mergeCell ref="AB27:AB29"/>
    <mergeCell ref="AC27:AC29"/>
    <mergeCell ref="AD27:AD29"/>
    <mergeCell ref="AE27:AE29"/>
    <mergeCell ref="AF27:AF29"/>
    <mergeCell ref="AG27:AG29"/>
    <mergeCell ref="AH27:AH29"/>
    <mergeCell ref="J28:J29"/>
    <mergeCell ref="Q28:Q29"/>
    <mergeCell ref="AM28:AM30"/>
    <mergeCell ref="AN28:AW30"/>
    <mergeCell ref="B30:B32"/>
    <mergeCell ref="C30:C32"/>
    <mergeCell ref="D30:D32"/>
    <mergeCell ref="E30:E32"/>
    <mergeCell ref="F30:F32"/>
    <mergeCell ref="G30:G32"/>
    <mergeCell ref="H30:H32"/>
    <mergeCell ref="I30:I31"/>
    <mergeCell ref="K30:K32"/>
    <mergeCell ref="L30:L32"/>
    <mergeCell ref="M30:M31"/>
    <mergeCell ref="N30:N32"/>
    <mergeCell ref="O30:O31"/>
    <mergeCell ref="P30:P32"/>
    <mergeCell ref="R30:R32"/>
    <mergeCell ref="S30:S32"/>
    <mergeCell ref="T30:T31"/>
    <mergeCell ref="U30:W32"/>
    <mergeCell ref="X30:Z32"/>
    <mergeCell ref="AA30:AA32"/>
    <mergeCell ref="AB30:AB32"/>
    <mergeCell ref="AC30:AC32"/>
    <mergeCell ref="AD30:AD32"/>
    <mergeCell ref="AE30:AE32"/>
    <mergeCell ref="AF30:AF32"/>
    <mergeCell ref="AG30:AG32"/>
    <mergeCell ref="AH30:AH32"/>
    <mergeCell ref="J31:J32"/>
    <mergeCell ref="Q31:Q32"/>
    <mergeCell ref="AM31:AM33"/>
    <mergeCell ref="AN31:AN33"/>
    <mergeCell ref="AO31:AO33"/>
    <mergeCell ref="AP31:AP33"/>
    <mergeCell ref="AQ31:AQ33"/>
    <mergeCell ref="AR31:AR33"/>
    <mergeCell ref="AS31:AS33"/>
    <mergeCell ref="AT31:AT33"/>
    <mergeCell ref="AU31:AU33"/>
    <mergeCell ref="AV31:AV33"/>
    <mergeCell ref="AW31:AW33"/>
    <mergeCell ref="B33:B35"/>
    <mergeCell ref="C33:C35"/>
    <mergeCell ref="D33:D35"/>
    <mergeCell ref="E33:E35"/>
    <mergeCell ref="F33:F35"/>
    <mergeCell ref="G33:G35"/>
    <mergeCell ref="H33:H35"/>
    <mergeCell ref="I33:I34"/>
    <mergeCell ref="K33:K35"/>
    <mergeCell ref="L33:L35"/>
    <mergeCell ref="M33:M34"/>
    <mergeCell ref="N33:N35"/>
    <mergeCell ref="O33:O34"/>
    <mergeCell ref="P33:P35"/>
    <mergeCell ref="R33:R35"/>
    <mergeCell ref="S33:S35"/>
    <mergeCell ref="T33:T34"/>
    <mergeCell ref="U33:W35"/>
    <mergeCell ref="X33:Z35"/>
    <mergeCell ref="AA33:AA35"/>
    <mergeCell ref="AB33:AB35"/>
    <mergeCell ref="AC33:AC35"/>
    <mergeCell ref="AD33:AD35"/>
    <mergeCell ref="AE33:AE35"/>
    <mergeCell ref="AF33:AF35"/>
    <mergeCell ref="AG33:AG35"/>
    <mergeCell ref="AH33:AH35"/>
    <mergeCell ref="J34:J35"/>
    <mergeCell ref="Q34:Q35"/>
    <mergeCell ref="B36:B38"/>
    <mergeCell ref="C36:C38"/>
    <mergeCell ref="D36:D38"/>
    <mergeCell ref="E36:E38"/>
    <mergeCell ref="F36:F38"/>
    <mergeCell ref="G36:G38"/>
    <mergeCell ref="H36:H38"/>
    <mergeCell ref="I36:I37"/>
    <mergeCell ref="K36:K38"/>
    <mergeCell ref="L36:L38"/>
    <mergeCell ref="M36:M37"/>
    <mergeCell ref="N36:N38"/>
    <mergeCell ref="O36:O37"/>
    <mergeCell ref="P36:P38"/>
    <mergeCell ref="R36:R38"/>
    <mergeCell ref="S36:S38"/>
    <mergeCell ref="T36:T37"/>
    <mergeCell ref="U36:W38"/>
    <mergeCell ref="X36:Z38"/>
    <mergeCell ref="AA36:AA38"/>
    <mergeCell ref="AB36:AB38"/>
    <mergeCell ref="AC36:AC38"/>
    <mergeCell ref="AD36:AD38"/>
    <mergeCell ref="AE36:AE38"/>
    <mergeCell ref="AF36:AF38"/>
    <mergeCell ref="AG36:AG38"/>
    <mergeCell ref="AH36:AH38"/>
    <mergeCell ref="AM36:AW38"/>
    <mergeCell ref="J37:J38"/>
    <mergeCell ref="Q37:Q38"/>
    <mergeCell ref="B39:B41"/>
    <mergeCell ref="C39:C41"/>
    <mergeCell ref="D39:D41"/>
    <mergeCell ref="E39:E41"/>
    <mergeCell ref="F39:F41"/>
    <mergeCell ref="G39:G41"/>
    <mergeCell ref="H39:H41"/>
    <mergeCell ref="I39:I40"/>
    <mergeCell ref="K39:K41"/>
    <mergeCell ref="L39:L41"/>
    <mergeCell ref="M39:M40"/>
    <mergeCell ref="N39:N41"/>
    <mergeCell ref="O39:O40"/>
    <mergeCell ref="P39:P41"/>
    <mergeCell ref="R39:R41"/>
    <mergeCell ref="S39:S41"/>
    <mergeCell ref="T39:T40"/>
    <mergeCell ref="U39:W41"/>
    <mergeCell ref="X39:Z41"/>
    <mergeCell ref="AA39:AA41"/>
    <mergeCell ref="AB39:AB41"/>
    <mergeCell ref="AC39:AC41"/>
    <mergeCell ref="AD39:AD41"/>
    <mergeCell ref="AE39:AE41"/>
    <mergeCell ref="AF39:AF41"/>
    <mergeCell ref="AG39:AG41"/>
    <mergeCell ref="AH39:AH41"/>
    <mergeCell ref="J40:J41"/>
    <mergeCell ref="Q40:Q41"/>
    <mergeCell ref="B42:B44"/>
    <mergeCell ref="C42:C44"/>
    <mergeCell ref="D42:D44"/>
    <mergeCell ref="E42:E44"/>
    <mergeCell ref="F42:F44"/>
    <mergeCell ref="G42:G44"/>
    <mergeCell ref="H42:H44"/>
    <mergeCell ref="I42:I43"/>
    <mergeCell ref="K42:K44"/>
    <mergeCell ref="L42:L44"/>
    <mergeCell ref="M42:M43"/>
    <mergeCell ref="N42:N44"/>
    <mergeCell ref="O42:O43"/>
    <mergeCell ref="P42:P44"/>
    <mergeCell ref="R42:R44"/>
    <mergeCell ref="S42:S44"/>
    <mergeCell ref="T42:T43"/>
    <mergeCell ref="U42:W44"/>
    <mergeCell ref="X42:Z44"/>
    <mergeCell ref="AA42:AA44"/>
    <mergeCell ref="AB42:AB44"/>
    <mergeCell ref="AC42:AC44"/>
    <mergeCell ref="AD42:AD44"/>
    <mergeCell ref="AE42:AE44"/>
    <mergeCell ref="AF42:AF44"/>
    <mergeCell ref="AG42:AG44"/>
    <mergeCell ref="AH42:AH44"/>
    <mergeCell ref="J43:J44"/>
    <mergeCell ref="Q43:Q44"/>
    <mergeCell ref="B45:B47"/>
    <mergeCell ref="C45:C47"/>
    <mergeCell ref="D45:D47"/>
    <mergeCell ref="E45:E47"/>
    <mergeCell ref="F45:F47"/>
    <mergeCell ref="G45:G47"/>
    <mergeCell ref="H45:H47"/>
    <mergeCell ref="I45:I46"/>
    <mergeCell ref="K45:K47"/>
    <mergeCell ref="L45:L47"/>
    <mergeCell ref="M45:M46"/>
    <mergeCell ref="N45:N47"/>
    <mergeCell ref="O45:O46"/>
    <mergeCell ref="P45:P47"/>
    <mergeCell ref="R45:R47"/>
    <mergeCell ref="S45:S47"/>
    <mergeCell ref="T45:T46"/>
    <mergeCell ref="U45:W47"/>
    <mergeCell ref="X45:Z47"/>
    <mergeCell ref="AA45:AA47"/>
    <mergeCell ref="AB45:AB47"/>
    <mergeCell ref="AC45:AC47"/>
    <mergeCell ref="AD45:AD47"/>
    <mergeCell ref="AE45:AE47"/>
    <mergeCell ref="AF45:AF47"/>
    <mergeCell ref="AG45:AG47"/>
    <mergeCell ref="AH45:AH47"/>
    <mergeCell ref="J46:J47"/>
    <mergeCell ref="Q46:Q47"/>
    <mergeCell ref="B48:B50"/>
    <mergeCell ref="C48:C50"/>
    <mergeCell ref="D48:D50"/>
    <mergeCell ref="E48:E50"/>
    <mergeCell ref="F48:F50"/>
    <mergeCell ref="G48:G50"/>
    <mergeCell ref="H48:H50"/>
    <mergeCell ref="I48:I49"/>
    <mergeCell ref="K48:K50"/>
    <mergeCell ref="L48:L50"/>
    <mergeCell ref="M48:M49"/>
    <mergeCell ref="N48:N50"/>
    <mergeCell ref="O48:O49"/>
    <mergeCell ref="P48:P50"/>
    <mergeCell ref="R48:R50"/>
    <mergeCell ref="S48:S50"/>
    <mergeCell ref="T48:T49"/>
    <mergeCell ref="U48:W50"/>
    <mergeCell ref="X48:Z50"/>
    <mergeCell ref="AA48:AA50"/>
    <mergeCell ref="AB48:AB50"/>
    <mergeCell ref="AC48:AC50"/>
    <mergeCell ref="AD48:AD50"/>
    <mergeCell ref="AE48:AE50"/>
    <mergeCell ref="AF48:AF50"/>
    <mergeCell ref="AG48:AG50"/>
    <mergeCell ref="AH48:AH50"/>
    <mergeCell ref="J49:J50"/>
    <mergeCell ref="Q49:Q50"/>
    <mergeCell ref="B51:B53"/>
    <mergeCell ref="C51:C53"/>
    <mergeCell ref="D51:D53"/>
    <mergeCell ref="E51:E53"/>
    <mergeCell ref="F51:F53"/>
    <mergeCell ref="G51:G53"/>
    <mergeCell ref="H51:H53"/>
    <mergeCell ref="I51:I52"/>
    <mergeCell ref="K51:K53"/>
    <mergeCell ref="L51:L53"/>
    <mergeCell ref="M51:M52"/>
    <mergeCell ref="N51:N53"/>
    <mergeCell ref="O51:O52"/>
    <mergeCell ref="P51:P53"/>
    <mergeCell ref="R51:R53"/>
    <mergeCell ref="S51:S53"/>
    <mergeCell ref="T51:T52"/>
    <mergeCell ref="U51:W53"/>
    <mergeCell ref="X51:Z53"/>
    <mergeCell ref="AA51:AA53"/>
    <mergeCell ref="AB51:AB53"/>
    <mergeCell ref="AC51:AC53"/>
    <mergeCell ref="AD51:AD53"/>
    <mergeCell ref="AE51:AE53"/>
    <mergeCell ref="AF51:AF53"/>
    <mergeCell ref="AG51:AG53"/>
    <mergeCell ref="AH51:AH53"/>
    <mergeCell ref="J52:J53"/>
    <mergeCell ref="Q52:Q53"/>
    <mergeCell ref="B54:B56"/>
    <mergeCell ref="C54:C56"/>
    <mergeCell ref="D54:D56"/>
    <mergeCell ref="E54:E56"/>
    <mergeCell ref="F54:F56"/>
    <mergeCell ref="G54:G56"/>
    <mergeCell ref="H54:H56"/>
    <mergeCell ref="I54:I55"/>
    <mergeCell ref="K54:K56"/>
    <mergeCell ref="L54:L56"/>
    <mergeCell ref="M54:M55"/>
    <mergeCell ref="N54:N56"/>
    <mergeCell ref="O54:O55"/>
    <mergeCell ref="P54:P56"/>
    <mergeCell ref="R54:R56"/>
    <mergeCell ref="S54:S56"/>
    <mergeCell ref="T54:T55"/>
    <mergeCell ref="U54:W56"/>
    <mergeCell ref="X54:Z56"/>
    <mergeCell ref="AA54:AA56"/>
    <mergeCell ref="AB54:AB56"/>
    <mergeCell ref="AC54:AC56"/>
    <mergeCell ref="AD54:AD56"/>
    <mergeCell ref="AE54:AE56"/>
    <mergeCell ref="AF54:AF56"/>
    <mergeCell ref="AG54:AG56"/>
    <mergeCell ref="AH54:AH56"/>
    <mergeCell ref="J55:J56"/>
    <mergeCell ref="Q55:Q56"/>
    <mergeCell ref="B57:B59"/>
    <mergeCell ref="C57:C59"/>
    <mergeCell ref="D57:D59"/>
    <mergeCell ref="E57:E59"/>
    <mergeCell ref="F57:F59"/>
    <mergeCell ref="G57:G59"/>
    <mergeCell ref="H57:H59"/>
    <mergeCell ref="I57:I58"/>
    <mergeCell ref="K57:K59"/>
    <mergeCell ref="L57:L59"/>
    <mergeCell ref="M57:M58"/>
    <mergeCell ref="N57:N59"/>
    <mergeCell ref="O57:O58"/>
    <mergeCell ref="P57:P59"/>
    <mergeCell ref="R57:R59"/>
    <mergeCell ref="S57:S59"/>
    <mergeCell ref="T57:T58"/>
    <mergeCell ref="U57:W59"/>
    <mergeCell ref="X57:Z59"/>
    <mergeCell ref="AA57:AA59"/>
    <mergeCell ref="AB57:AB59"/>
    <mergeCell ref="AC57:AC59"/>
    <mergeCell ref="AD57:AD59"/>
    <mergeCell ref="AE57:AE59"/>
    <mergeCell ref="AF57:AF59"/>
    <mergeCell ref="AG57:AG59"/>
    <mergeCell ref="AH57:AH59"/>
    <mergeCell ref="J58:J59"/>
    <mergeCell ref="Q58:Q59"/>
    <mergeCell ref="B60:B62"/>
    <mergeCell ref="C60:C62"/>
    <mergeCell ref="D60:D62"/>
    <mergeCell ref="E60:E62"/>
    <mergeCell ref="F60:F62"/>
    <mergeCell ref="G60:G62"/>
    <mergeCell ref="H60:H62"/>
    <mergeCell ref="I60:I61"/>
    <mergeCell ref="K60:K62"/>
    <mergeCell ref="L60:L62"/>
    <mergeCell ref="M60:M61"/>
    <mergeCell ref="N60:N62"/>
    <mergeCell ref="O60:O61"/>
    <mergeCell ref="P60:P62"/>
    <mergeCell ref="R60:R62"/>
    <mergeCell ref="S60:S62"/>
    <mergeCell ref="T60:T61"/>
    <mergeCell ref="U60:W62"/>
    <mergeCell ref="X60:Z62"/>
    <mergeCell ref="AA60:AA62"/>
    <mergeCell ref="AB60:AB62"/>
    <mergeCell ref="AC60:AC62"/>
    <mergeCell ref="AD60:AD62"/>
    <mergeCell ref="AE60:AE62"/>
    <mergeCell ref="AF60:AF62"/>
    <mergeCell ref="AG60:AG62"/>
    <mergeCell ref="AH60:AH62"/>
    <mergeCell ref="J61:J62"/>
    <mergeCell ref="Q61:Q62"/>
    <mergeCell ref="B63:B65"/>
    <mergeCell ref="C63:C65"/>
    <mergeCell ref="D63:D65"/>
    <mergeCell ref="E63:E65"/>
    <mergeCell ref="F63:F65"/>
    <mergeCell ref="G63:G65"/>
    <mergeCell ref="H63:H65"/>
    <mergeCell ref="I63:I64"/>
    <mergeCell ref="K63:K65"/>
    <mergeCell ref="L63:L65"/>
    <mergeCell ref="M63:M64"/>
    <mergeCell ref="N63:N65"/>
    <mergeCell ref="O63:O64"/>
    <mergeCell ref="P63:P65"/>
    <mergeCell ref="R63:R65"/>
    <mergeCell ref="S63:S65"/>
    <mergeCell ref="T63:T64"/>
    <mergeCell ref="U63:W65"/>
    <mergeCell ref="X63:Z65"/>
    <mergeCell ref="AA63:AA65"/>
    <mergeCell ref="AB63:AB65"/>
    <mergeCell ref="AC63:AC65"/>
    <mergeCell ref="AD63:AD65"/>
    <mergeCell ref="AE63:AE65"/>
    <mergeCell ref="AF63:AF65"/>
    <mergeCell ref="AG63:AG65"/>
    <mergeCell ref="AH63:AH65"/>
    <mergeCell ref="J64:J65"/>
    <mergeCell ref="Q64:Q65"/>
    <mergeCell ref="B66:B68"/>
    <mergeCell ref="C66:C68"/>
    <mergeCell ref="D66:D68"/>
    <mergeCell ref="E66:E68"/>
    <mergeCell ref="F66:F68"/>
    <mergeCell ref="G66:G68"/>
    <mergeCell ref="H66:H68"/>
    <mergeCell ref="I66:I67"/>
    <mergeCell ref="K66:K68"/>
    <mergeCell ref="L66:L68"/>
    <mergeCell ref="M66:M67"/>
    <mergeCell ref="N66:N68"/>
    <mergeCell ref="O66:O67"/>
    <mergeCell ref="P66:P68"/>
    <mergeCell ref="R66:R68"/>
    <mergeCell ref="S66:S68"/>
    <mergeCell ref="T66:T67"/>
    <mergeCell ref="U66:W68"/>
    <mergeCell ref="X66:Z68"/>
    <mergeCell ref="AA66:AA68"/>
    <mergeCell ref="AB66:AB68"/>
    <mergeCell ref="AC66:AC68"/>
    <mergeCell ref="AD66:AD68"/>
    <mergeCell ref="AE66:AE68"/>
    <mergeCell ref="AF66:AF68"/>
    <mergeCell ref="AG66:AG68"/>
    <mergeCell ref="AH66:AH68"/>
    <mergeCell ref="J67:J68"/>
    <mergeCell ref="Q67:Q68"/>
    <mergeCell ref="B69:B71"/>
    <mergeCell ref="C69:C71"/>
    <mergeCell ref="D69:D71"/>
    <mergeCell ref="E69:E71"/>
    <mergeCell ref="F69:F71"/>
    <mergeCell ref="G69:G71"/>
    <mergeCell ref="H69:H71"/>
    <mergeCell ref="I69:I70"/>
    <mergeCell ref="K69:K71"/>
    <mergeCell ref="L69:L71"/>
    <mergeCell ref="M69:M70"/>
    <mergeCell ref="N69:N71"/>
    <mergeCell ref="O69:O70"/>
    <mergeCell ref="P69:P71"/>
    <mergeCell ref="R69:R71"/>
    <mergeCell ref="S69:S71"/>
    <mergeCell ref="T69:T70"/>
    <mergeCell ref="U69:W71"/>
    <mergeCell ref="X69:Z71"/>
    <mergeCell ref="AA69:AA71"/>
    <mergeCell ref="AB69:AB71"/>
    <mergeCell ref="AC69:AC71"/>
    <mergeCell ref="AD69:AD71"/>
    <mergeCell ref="AE69:AE71"/>
    <mergeCell ref="AF69:AF71"/>
    <mergeCell ref="AG69:AG71"/>
    <mergeCell ref="AH69:AH71"/>
    <mergeCell ref="J70:J71"/>
    <mergeCell ref="Q70:Q71"/>
    <mergeCell ref="B72:B74"/>
    <mergeCell ref="C72:C74"/>
    <mergeCell ref="D72:D74"/>
    <mergeCell ref="E72:E74"/>
    <mergeCell ref="F72:F74"/>
    <mergeCell ref="G72:G74"/>
    <mergeCell ref="H72:H74"/>
    <mergeCell ref="I72:I73"/>
    <mergeCell ref="K72:K74"/>
    <mergeCell ref="L72:L74"/>
    <mergeCell ref="M72:M73"/>
    <mergeCell ref="N72:N74"/>
    <mergeCell ref="O72:O73"/>
    <mergeCell ref="P72:P74"/>
    <mergeCell ref="R72:R74"/>
    <mergeCell ref="S72:S74"/>
    <mergeCell ref="T72:T73"/>
    <mergeCell ref="U72:W74"/>
    <mergeCell ref="X72:Z74"/>
    <mergeCell ref="AA72:AA74"/>
    <mergeCell ref="AB72:AB74"/>
    <mergeCell ref="AC72:AC74"/>
    <mergeCell ref="AD72:AD74"/>
    <mergeCell ref="AE72:AE74"/>
    <mergeCell ref="AF72:AF74"/>
    <mergeCell ref="AG72:AG74"/>
    <mergeCell ref="AH72:AH74"/>
    <mergeCell ref="J73:J74"/>
    <mergeCell ref="Q73:Q74"/>
    <mergeCell ref="B75:B77"/>
    <mergeCell ref="C75:C77"/>
    <mergeCell ref="D75:D77"/>
    <mergeCell ref="E75:E77"/>
    <mergeCell ref="F75:F77"/>
    <mergeCell ref="G75:G77"/>
    <mergeCell ref="H75:H77"/>
    <mergeCell ref="I75:I76"/>
    <mergeCell ref="K75:K77"/>
    <mergeCell ref="L75:L77"/>
    <mergeCell ref="M75:M76"/>
    <mergeCell ref="N75:N77"/>
    <mergeCell ref="O75:O76"/>
    <mergeCell ref="P75:P77"/>
    <mergeCell ref="R75:R77"/>
    <mergeCell ref="S75:S77"/>
    <mergeCell ref="T75:T76"/>
    <mergeCell ref="U75:W77"/>
    <mergeCell ref="X75:Z77"/>
    <mergeCell ref="AA75:AA77"/>
    <mergeCell ref="AB75:AB77"/>
    <mergeCell ref="AC75:AC77"/>
    <mergeCell ref="AD75:AD77"/>
    <mergeCell ref="AE75:AE77"/>
    <mergeCell ref="AF75:AF77"/>
    <mergeCell ref="AG75:AG77"/>
    <mergeCell ref="AH75:AH77"/>
    <mergeCell ref="J76:J77"/>
    <mergeCell ref="Q76:Q77"/>
    <mergeCell ref="B78:B80"/>
    <mergeCell ref="C78:C80"/>
    <mergeCell ref="D78:D80"/>
    <mergeCell ref="E78:E80"/>
    <mergeCell ref="F78:F80"/>
    <mergeCell ref="G78:G80"/>
    <mergeCell ref="H78:H80"/>
    <mergeCell ref="I78:I79"/>
    <mergeCell ref="K78:K80"/>
    <mergeCell ref="L78:L80"/>
    <mergeCell ref="M78:M79"/>
    <mergeCell ref="N78:N80"/>
    <mergeCell ref="O78:O79"/>
    <mergeCell ref="P78:P80"/>
    <mergeCell ref="R78:R80"/>
    <mergeCell ref="S78:S80"/>
    <mergeCell ref="T78:T79"/>
    <mergeCell ref="U78:W80"/>
    <mergeCell ref="X78:Z80"/>
    <mergeCell ref="AA78:AA80"/>
    <mergeCell ref="AB78:AB80"/>
    <mergeCell ref="AC78:AC80"/>
    <mergeCell ref="AD78:AD80"/>
    <mergeCell ref="AE78:AE80"/>
    <mergeCell ref="AF78:AF80"/>
    <mergeCell ref="AG78:AG80"/>
    <mergeCell ref="AH78:AH80"/>
    <mergeCell ref="J79:J80"/>
    <mergeCell ref="Q79:Q80"/>
    <mergeCell ref="B81:B83"/>
    <mergeCell ref="C81:C83"/>
    <mergeCell ref="D81:D83"/>
    <mergeCell ref="E81:E83"/>
    <mergeCell ref="F81:F83"/>
    <mergeCell ref="G81:G83"/>
    <mergeCell ref="H81:H83"/>
    <mergeCell ref="I81:I82"/>
    <mergeCell ref="K81:K83"/>
    <mergeCell ref="L81:L83"/>
    <mergeCell ref="M81:M82"/>
    <mergeCell ref="N81:N83"/>
    <mergeCell ref="O81:O82"/>
    <mergeCell ref="P81:P83"/>
    <mergeCell ref="R81:R83"/>
    <mergeCell ref="S81:S83"/>
    <mergeCell ref="T81:T82"/>
    <mergeCell ref="U81:W83"/>
    <mergeCell ref="X81:Z83"/>
    <mergeCell ref="AA81:AA83"/>
    <mergeCell ref="AB81:AB83"/>
    <mergeCell ref="AC81:AC83"/>
    <mergeCell ref="AD81:AD83"/>
    <mergeCell ref="AE81:AE83"/>
    <mergeCell ref="AF81:AF83"/>
    <mergeCell ref="AG81:AG83"/>
    <mergeCell ref="AH81:AH83"/>
    <mergeCell ref="J82:J83"/>
    <mergeCell ref="Q82:Q83"/>
    <mergeCell ref="B84:B86"/>
    <mergeCell ref="C84:C86"/>
    <mergeCell ref="D84:D86"/>
    <mergeCell ref="E84:E86"/>
    <mergeCell ref="F84:F86"/>
    <mergeCell ref="G84:G86"/>
    <mergeCell ref="H84:H86"/>
    <mergeCell ref="I84:I85"/>
    <mergeCell ref="K84:K86"/>
    <mergeCell ref="L84:L86"/>
    <mergeCell ref="M84:M85"/>
    <mergeCell ref="N84:N86"/>
    <mergeCell ref="O84:O85"/>
    <mergeCell ref="P84:P86"/>
    <mergeCell ref="R84:R86"/>
    <mergeCell ref="S84:S86"/>
    <mergeCell ref="T84:T85"/>
    <mergeCell ref="U84:W86"/>
    <mergeCell ref="X84:Z86"/>
    <mergeCell ref="AA84:AA86"/>
    <mergeCell ref="AB84:AB86"/>
    <mergeCell ref="AC84:AC86"/>
    <mergeCell ref="AD84:AD86"/>
    <mergeCell ref="AE84:AE86"/>
    <mergeCell ref="AF84:AF86"/>
    <mergeCell ref="AG84:AG86"/>
    <mergeCell ref="AH84:AH86"/>
    <mergeCell ref="J85:J86"/>
    <mergeCell ref="Q85:Q86"/>
    <mergeCell ref="B87:B89"/>
    <mergeCell ref="C87:C89"/>
    <mergeCell ref="D87:D89"/>
    <mergeCell ref="E87:E89"/>
    <mergeCell ref="F87:F89"/>
    <mergeCell ref="G87:G89"/>
    <mergeCell ref="H87:H89"/>
    <mergeCell ref="I87:I88"/>
    <mergeCell ref="K87:K89"/>
    <mergeCell ref="L87:L89"/>
    <mergeCell ref="M87:M88"/>
    <mergeCell ref="N87:N89"/>
    <mergeCell ref="O87:O88"/>
    <mergeCell ref="P87:P89"/>
    <mergeCell ref="R87:R89"/>
    <mergeCell ref="S87:S89"/>
    <mergeCell ref="T87:T88"/>
    <mergeCell ref="U87:W89"/>
    <mergeCell ref="X87:Z89"/>
    <mergeCell ref="AA87:AA89"/>
    <mergeCell ref="AB87:AB89"/>
    <mergeCell ref="AC87:AC89"/>
    <mergeCell ref="AD87:AD89"/>
    <mergeCell ref="AE87:AE89"/>
    <mergeCell ref="AF87:AF89"/>
    <mergeCell ref="AG87:AG89"/>
    <mergeCell ref="AH87:AH89"/>
    <mergeCell ref="J88:J89"/>
    <mergeCell ref="Q88:Q89"/>
    <mergeCell ref="B90:B92"/>
    <mergeCell ref="C90:C92"/>
    <mergeCell ref="D90:D92"/>
    <mergeCell ref="E90:E92"/>
    <mergeCell ref="F90:F92"/>
    <mergeCell ref="G90:G92"/>
    <mergeCell ref="H90:H92"/>
    <mergeCell ref="I90:I91"/>
    <mergeCell ref="K90:K92"/>
    <mergeCell ref="L90:L92"/>
    <mergeCell ref="M90:M91"/>
    <mergeCell ref="N90:N92"/>
    <mergeCell ref="O90:O91"/>
    <mergeCell ref="P90:P92"/>
    <mergeCell ref="R90:R92"/>
    <mergeCell ref="S90:S92"/>
    <mergeCell ref="T90:T91"/>
    <mergeCell ref="U90:W92"/>
    <mergeCell ref="X90:Z92"/>
    <mergeCell ref="AA90:AA92"/>
    <mergeCell ref="AB90:AB92"/>
    <mergeCell ref="AC90:AC92"/>
    <mergeCell ref="AD90:AD92"/>
    <mergeCell ref="AE90:AE92"/>
    <mergeCell ref="AF90:AF92"/>
    <mergeCell ref="AG90:AG92"/>
    <mergeCell ref="AH90:AH92"/>
    <mergeCell ref="J91:J92"/>
    <mergeCell ref="Q91:Q92"/>
    <mergeCell ref="B93:B95"/>
    <mergeCell ref="C93:C95"/>
    <mergeCell ref="D93:D95"/>
    <mergeCell ref="E93:E95"/>
    <mergeCell ref="F93:F95"/>
    <mergeCell ref="G93:G95"/>
    <mergeCell ref="H93:H95"/>
    <mergeCell ref="I93:I94"/>
    <mergeCell ref="K93:K95"/>
    <mergeCell ref="L93:L95"/>
    <mergeCell ref="M93:M94"/>
    <mergeCell ref="N93:N95"/>
    <mergeCell ref="O93:O94"/>
    <mergeCell ref="P93:P95"/>
    <mergeCell ref="R93:R95"/>
    <mergeCell ref="S93:S95"/>
    <mergeCell ref="T93:T94"/>
    <mergeCell ref="U93:W95"/>
    <mergeCell ref="X93:Z95"/>
    <mergeCell ref="AA93:AA95"/>
    <mergeCell ref="AB93:AB95"/>
    <mergeCell ref="AC93:AC95"/>
    <mergeCell ref="AD93:AD95"/>
    <mergeCell ref="AE93:AE95"/>
    <mergeCell ref="AF93:AF95"/>
    <mergeCell ref="AG93:AG95"/>
    <mergeCell ref="AH93:AH95"/>
    <mergeCell ref="J94:J95"/>
    <mergeCell ref="Q94:Q95"/>
    <mergeCell ref="B96:B98"/>
    <mergeCell ref="C96:C98"/>
    <mergeCell ref="D96:D98"/>
    <mergeCell ref="E96:E98"/>
    <mergeCell ref="F96:F98"/>
    <mergeCell ref="G96:G98"/>
    <mergeCell ref="H96:H98"/>
    <mergeCell ref="I96:I97"/>
    <mergeCell ref="K96:K98"/>
    <mergeCell ref="L96:L98"/>
    <mergeCell ref="M96:M97"/>
    <mergeCell ref="N96:N98"/>
    <mergeCell ref="O96:O97"/>
    <mergeCell ref="P96:P98"/>
    <mergeCell ref="R96:R98"/>
    <mergeCell ref="S96:S98"/>
    <mergeCell ref="T96:T97"/>
    <mergeCell ref="U96:W98"/>
    <mergeCell ref="X96:Z98"/>
    <mergeCell ref="AA96:AA98"/>
    <mergeCell ref="AB96:AB98"/>
    <mergeCell ref="AC96:AC98"/>
    <mergeCell ref="AD96:AD98"/>
    <mergeCell ref="AE96:AE98"/>
    <mergeCell ref="AF96:AF98"/>
    <mergeCell ref="AG96:AG98"/>
    <mergeCell ref="AH96:AH98"/>
    <mergeCell ref="J97:J98"/>
    <mergeCell ref="Q97:Q98"/>
    <mergeCell ref="B99:B101"/>
    <mergeCell ref="C99:C101"/>
    <mergeCell ref="D99:D101"/>
    <mergeCell ref="E99:E101"/>
    <mergeCell ref="F99:F101"/>
    <mergeCell ref="G99:G101"/>
    <mergeCell ref="H99:H101"/>
    <mergeCell ref="I99:I100"/>
    <mergeCell ref="K99:K101"/>
    <mergeCell ref="L99:L101"/>
    <mergeCell ref="M99:M100"/>
    <mergeCell ref="N99:N101"/>
    <mergeCell ref="O99:O100"/>
    <mergeCell ref="P99:P101"/>
    <mergeCell ref="R99:R101"/>
    <mergeCell ref="S99:S101"/>
    <mergeCell ref="T99:T100"/>
    <mergeCell ref="U99:W101"/>
    <mergeCell ref="X99:Z101"/>
    <mergeCell ref="AA99:AA101"/>
    <mergeCell ref="AB99:AB101"/>
    <mergeCell ref="AC99:AC101"/>
    <mergeCell ref="AD99:AD101"/>
    <mergeCell ref="AE99:AE101"/>
    <mergeCell ref="AF99:AF101"/>
    <mergeCell ref="AG99:AG101"/>
    <mergeCell ref="AH99:AH101"/>
    <mergeCell ref="J100:J101"/>
    <mergeCell ref="Q100:Q101"/>
    <mergeCell ref="B102:B104"/>
    <mergeCell ref="C102:C104"/>
    <mergeCell ref="D102:D104"/>
    <mergeCell ref="E102:E104"/>
    <mergeCell ref="F102:F104"/>
    <mergeCell ref="G102:G104"/>
    <mergeCell ref="H102:H104"/>
    <mergeCell ref="I102:I103"/>
    <mergeCell ref="K102:K104"/>
    <mergeCell ref="L102:L104"/>
    <mergeCell ref="M102:M103"/>
    <mergeCell ref="N102:N104"/>
    <mergeCell ref="O102:O103"/>
    <mergeCell ref="P102:P104"/>
    <mergeCell ref="R102:R104"/>
    <mergeCell ref="S102:S104"/>
    <mergeCell ref="T102:T103"/>
    <mergeCell ref="U102:W104"/>
    <mergeCell ref="X102:Z104"/>
    <mergeCell ref="AA102:AA104"/>
    <mergeCell ref="AB102:AB104"/>
    <mergeCell ref="AC102:AC104"/>
    <mergeCell ref="AD102:AD104"/>
    <mergeCell ref="AE102:AE104"/>
    <mergeCell ref="AF102:AF104"/>
    <mergeCell ref="AG102:AG104"/>
    <mergeCell ref="AH102:AH104"/>
    <mergeCell ref="J103:J104"/>
    <mergeCell ref="Q103:Q104"/>
    <mergeCell ref="B105:B107"/>
    <mergeCell ref="C105:C107"/>
    <mergeCell ref="D105:D107"/>
    <mergeCell ref="E105:E107"/>
    <mergeCell ref="F105:F107"/>
    <mergeCell ref="G105:G107"/>
    <mergeCell ref="H105:H107"/>
    <mergeCell ref="I105:I106"/>
    <mergeCell ref="K105:K107"/>
    <mergeCell ref="L105:L107"/>
    <mergeCell ref="M105:M106"/>
    <mergeCell ref="N105:N107"/>
    <mergeCell ref="O105:O106"/>
    <mergeCell ref="P105:P107"/>
    <mergeCell ref="R105:R107"/>
    <mergeCell ref="S105:S107"/>
    <mergeCell ref="T105:T106"/>
    <mergeCell ref="U105:W107"/>
    <mergeCell ref="X105:Z107"/>
    <mergeCell ref="AA105:AA107"/>
    <mergeCell ref="AB105:AB107"/>
    <mergeCell ref="AC105:AC107"/>
    <mergeCell ref="AD105:AD107"/>
    <mergeCell ref="AE105:AE107"/>
    <mergeCell ref="AF105:AF107"/>
    <mergeCell ref="AG105:AG107"/>
    <mergeCell ref="AH105:AH107"/>
    <mergeCell ref="J106:J107"/>
    <mergeCell ref="Q106:Q107"/>
    <mergeCell ref="B108:B110"/>
    <mergeCell ref="C108:C110"/>
    <mergeCell ref="D108:D110"/>
    <mergeCell ref="E108:E110"/>
    <mergeCell ref="F108:F110"/>
    <mergeCell ref="G108:G110"/>
    <mergeCell ref="H108:H110"/>
    <mergeCell ref="I108:I109"/>
    <mergeCell ref="K108:K110"/>
    <mergeCell ref="L108:L110"/>
    <mergeCell ref="M108:M109"/>
    <mergeCell ref="N108:N110"/>
    <mergeCell ref="O108:O109"/>
    <mergeCell ref="P108:P110"/>
    <mergeCell ref="R108:R110"/>
    <mergeCell ref="S108:S110"/>
    <mergeCell ref="T108:T109"/>
    <mergeCell ref="U108:W110"/>
    <mergeCell ref="X108:Z110"/>
    <mergeCell ref="AA108:AA110"/>
    <mergeCell ref="AB108:AB110"/>
    <mergeCell ref="AC108:AC110"/>
    <mergeCell ref="AD108:AD110"/>
    <mergeCell ref="AE108:AE110"/>
    <mergeCell ref="AF108:AF110"/>
    <mergeCell ref="AG108:AG110"/>
    <mergeCell ref="AH108:AH110"/>
    <mergeCell ref="J109:J110"/>
    <mergeCell ref="Q109:Q110"/>
    <mergeCell ref="B111:B113"/>
    <mergeCell ref="C111:C113"/>
    <mergeCell ref="D111:D113"/>
    <mergeCell ref="E111:E113"/>
    <mergeCell ref="F111:F113"/>
    <mergeCell ref="G111:G113"/>
    <mergeCell ref="H111:H113"/>
    <mergeCell ref="I111:I112"/>
    <mergeCell ref="K111:K113"/>
    <mergeCell ref="L111:L113"/>
    <mergeCell ref="M111:M112"/>
    <mergeCell ref="N111:N113"/>
    <mergeCell ref="O111:O112"/>
    <mergeCell ref="P111:P113"/>
    <mergeCell ref="R111:R113"/>
    <mergeCell ref="S111:S113"/>
    <mergeCell ref="T111:T112"/>
    <mergeCell ref="U111:W113"/>
    <mergeCell ref="X111:Z113"/>
    <mergeCell ref="AA111:AA113"/>
    <mergeCell ref="AB111:AB113"/>
    <mergeCell ref="AC111:AC113"/>
    <mergeCell ref="AD111:AD113"/>
    <mergeCell ref="AE111:AE113"/>
    <mergeCell ref="AF111:AF113"/>
    <mergeCell ref="AG111:AG113"/>
    <mergeCell ref="AH111:AH113"/>
    <mergeCell ref="J112:J113"/>
    <mergeCell ref="Q112:Q113"/>
    <mergeCell ref="B114:B116"/>
    <mergeCell ref="C114:C116"/>
    <mergeCell ref="D114:D116"/>
    <mergeCell ref="E114:E116"/>
    <mergeCell ref="F114:F116"/>
    <mergeCell ref="G114:G116"/>
    <mergeCell ref="H114:H116"/>
    <mergeCell ref="I114:I115"/>
    <mergeCell ref="K114:K116"/>
    <mergeCell ref="L114:L116"/>
    <mergeCell ref="M114:M115"/>
    <mergeCell ref="N114:N116"/>
    <mergeCell ref="O114:O115"/>
    <mergeCell ref="P114:P116"/>
    <mergeCell ref="R114:R116"/>
    <mergeCell ref="S114:S116"/>
    <mergeCell ref="T114:T115"/>
    <mergeCell ref="U114:W116"/>
    <mergeCell ref="X114:Z116"/>
    <mergeCell ref="AA114:AA116"/>
    <mergeCell ref="AB114:AB116"/>
    <mergeCell ref="AC114:AC116"/>
    <mergeCell ref="AD114:AD116"/>
    <mergeCell ref="AE114:AE116"/>
    <mergeCell ref="AF114:AF116"/>
    <mergeCell ref="AG114:AG116"/>
    <mergeCell ref="AH114:AH116"/>
    <mergeCell ref="J115:J116"/>
    <mergeCell ref="Q115:Q116"/>
    <mergeCell ref="B117:B119"/>
    <mergeCell ref="C117:C119"/>
    <mergeCell ref="D117:D119"/>
    <mergeCell ref="E117:E119"/>
    <mergeCell ref="F117:F119"/>
    <mergeCell ref="G117:G119"/>
    <mergeCell ref="H117:H119"/>
    <mergeCell ref="I117:I118"/>
    <mergeCell ref="K117:K119"/>
    <mergeCell ref="L117:L119"/>
    <mergeCell ref="M117:M118"/>
    <mergeCell ref="N117:N119"/>
    <mergeCell ref="O117:O118"/>
    <mergeCell ref="P117:P119"/>
    <mergeCell ref="R117:R119"/>
    <mergeCell ref="S117:S119"/>
    <mergeCell ref="T117:T118"/>
    <mergeCell ref="U117:W119"/>
    <mergeCell ref="X117:Z119"/>
    <mergeCell ref="AA117:AA119"/>
    <mergeCell ref="AB117:AB119"/>
    <mergeCell ref="AC117:AC119"/>
    <mergeCell ref="AD117:AD119"/>
    <mergeCell ref="AE117:AE119"/>
    <mergeCell ref="AF117:AF119"/>
    <mergeCell ref="AG117:AG119"/>
    <mergeCell ref="AH117:AH119"/>
    <mergeCell ref="J118:J119"/>
    <mergeCell ref="Q118:Q119"/>
    <mergeCell ref="B120:B122"/>
    <mergeCell ref="C120:C122"/>
    <mergeCell ref="D120:D122"/>
    <mergeCell ref="E120:E122"/>
    <mergeCell ref="F120:F122"/>
    <mergeCell ref="G120:G122"/>
    <mergeCell ref="H120:H122"/>
    <mergeCell ref="I120:I121"/>
    <mergeCell ref="K120:K122"/>
    <mergeCell ref="L120:L122"/>
    <mergeCell ref="M120:M121"/>
    <mergeCell ref="N120:N122"/>
    <mergeCell ref="O120:O121"/>
    <mergeCell ref="P120:P122"/>
    <mergeCell ref="R120:R122"/>
    <mergeCell ref="S120:S122"/>
    <mergeCell ref="T120:T121"/>
    <mergeCell ref="U120:W122"/>
    <mergeCell ref="X120:Z122"/>
    <mergeCell ref="AA120:AA122"/>
    <mergeCell ref="AB120:AB122"/>
    <mergeCell ref="AC120:AC122"/>
    <mergeCell ref="AD120:AD122"/>
    <mergeCell ref="AE120:AE122"/>
    <mergeCell ref="AF120:AF122"/>
    <mergeCell ref="AG120:AG122"/>
    <mergeCell ref="AH120:AH122"/>
    <mergeCell ref="J121:J122"/>
    <mergeCell ref="Q121:Q122"/>
    <mergeCell ref="B123:B125"/>
    <mergeCell ref="C123:C125"/>
    <mergeCell ref="D123:D125"/>
    <mergeCell ref="E123:E125"/>
    <mergeCell ref="F123:F125"/>
    <mergeCell ref="G123:G125"/>
    <mergeCell ref="H123:H125"/>
    <mergeCell ref="I123:I124"/>
    <mergeCell ref="K123:K125"/>
    <mergeCell ref="L123:L125"/>
    <mergeCell ref="M123:M124"/>
    <mergeCell ref="N123:N125"/>
    <mergeCell ref="O123:O124"/>
    <mergeCell ref="P123:P125"/>
    <mergeCell ref="R123:R125"/>
    <mergeCell ref="S123:S125"/>
    <mergeCell ref="T123:T124"/>
    <mergeCell ref="U123:W125"/>
    <mergeCell ref="X123:Z125"/>
    <mergeCell ref="AA123:AA125"/>
    <mergeCell ref="AB123:AB125"/>
    <mergeCell ref="AC123:AC125"/>
    <mergeCell ref="AD123:AD125"/>
    <mergeCell ref="AE123:AE125"/>
    <mergeCell ref="AF123:AF125"/>
    <mergeCell ref="AG123:AG125"/>
    <mergeCell ref="AH123:AH125"/>
    <mergeCell ref="J124:J125"/>
    <mergeCell ref="Q124:Q125"/>
    <mergeCell ref="B126:B128"/>
    <mergeCell ref="C126:C128"/>
    <mergeCell ref="D126:D128"/>
    <mergeCell ref="E126:E128"/>
    <mergeCell ref="F126:F128"/>
    <mergeCell ref="G126:G128"/>
    <mergeCell ref="H126:H128"/>
    <mergeCell ref="I126:I127"/>
    <mergeCell ref="K126:K128"/>
    <mergeCell ref="L126:L128"/>
    <mergeCell ref="M126:M127"/>
    <mergeCell ref="N126:N128"/>
    <mergeCell ref="O126:O127"/>
    <mergeCell ref="P126:P128"/>
    <mergeCell ref="R126:R128"/>
    <mergeCell ref="S126:S128"/>
    <mergeCell ref="T126:T127"/>
    <mergeCell ref="U126:W128"/>
    <mergeCell ref="X126:Z128"/>
    <mergeCell ref="AA126:AA128"/>
    <mergeCell ref="AB126:AB128"/>
    <mergeCell ref="AC126:AC128"/>
    <mergeCell ref="AD126:AD128"/>
    <mergeCell ref="AE126:AE128"/>
    <mergeCell ref="AF126:AF128"/>
    <mergeCell ref="AG126:AG128"/>
    <mergeCell ref="AH126:AH128"/>
    <mergeCell ref="J127:J128"/>
    <mergeCell ref="Q127:Q128"/>
    <mergeCell ref="B129:B131"/>
    <mergeCell ref="C129:C131"/>
    <mergeCell ref="D129:D131"/>
    <mergeCell ref="E129:E131"/>
    <mergeCell ref="F129:F131"/>
    <mergeCell ref="G129:G131"/>
    <mergeCell ref="H129:H131"/>
    <mergeCell ref="I129:I130"/>
    <mergeCell ref="K129:K131"/>
    <mergeCell ref="L129:L131"/>
    <mergeCell ref="M129:M130"/>
    <mergeCell ref="N129:N131"/>
    <mergeCell ref="O129:O130"/>
    <mergeCell ref="P129:P131"/>
    <mergeCell ref="R129:R131"/>
    <mergeCell ref="S129:S131"/>
    <mergeCell ref="T129:T130"/>
    <mergeCell ref="U129:W131"/>
    <mergeCell ref="X129:Z131"/>
    <mergeCell ref="AA129:AA131"/>
    <mergeCell ref="AB129:AB131"/>
    <mergeCell ref="AC129:AC131"/>
    <mergeCell ref="AD129:AD131"/>
    <mergeCell ref="AE129:AE131"/>
    <mergeCell ref="AF129:AF131"/>
    <mergeCell ref="AG129:AG131"/>
    <mergeCell ref="AH129:AH131"/>
    <mergeCell ref="J130:J131"/>
    <mergeCell ref="Q130:Q131"/>
    <mergeCell ref="B132:B134"/>
    <mergeCell ref="C132:C134"/>
    <mergeCell ref="D132:D134"/>
    <mergeCell ref="E132:E134"/>
    <mergeCell ref="F132:F134"/>
    <mergeCell ref="G132:G134"/>
    <mergeCell ref="H132:H134"/>
    <mergeCell ref="I132:I133"/>
    <mergeCell ref="K132:K134"/>
    <mergeCell ref="L132:L134"/>
    <mergeCell ref="M132:M133"/>
    <mergeCell ref="N132:N134"/>
    <mergeCell ref="O132:O133"/>
    <mergeCell ref="P132:P134"/>
    <mergeCell ref="R132:R134"/>
    <mergeCell ref="S132:S134"/>
    <mergeCell ref="T132:T133"/>
    <mergeCell ref="U132:W134"/>
    <mergeCell ref="X132:Z134"/>
    <mergeCell ref="AA132:AA134"/>
    <mergeCell ref="AB132:AB134"/>
    <mergeCell ref="AC132:AC134"/>
    <mergeCell ref="AD132:AD134"/>
    <mergeCell ref="AE132:AE134"/>
    <mergeCell ref="AF132:AF134"/>
    <mergeCell ref="AG132:AG134"/>
    <mergeCell ref="AH132:AH134"/>
    <mergeCell ref="J133:J134"/>
    <mergeCell ref="Q133:Q134"/>
    <mergeCell ref="B135:B137"/>
    <mergeCell ref="C135:C137"/>
    <mergeCell ref="D135:D137"/>
    <mergeCell ref="E135:E137"/>
    <mergeCell ref="F135:F137"/>
    <mergeCell ref="G135:G137"/>
    <mergeCell ref="H135:H137"/>
    <mergeCell ref="I135:I136"/>
    <mergeCell ref="K135:K137"/>
    <mergeCell ref="L135:L137"/>
    <mergeCell ref="M135:M136"/>
    <mergeCell ref="N135:N137"/>
    <mergeCell ref="O135:O136"/>
    <mergeCell ref="P135:P137"/>
    <mergeCell ref="R135:R137"/>
    <mergeCell ref="S135:S137"/>
    <mergeCell ref="T135:T136"/>
    <mergeCell ref="U135:W137"/>
    <mergeCell ref="X135:Z137"/>
    <mergeCell ref="AA135:AA137"/>
    <mergeCell ref="AB135:AB137"/>
    <mergeCell ref="AC135:AC137"/>
    <mergeCell ref="AD135:AD137"/>
    <mergeCell ref="AE135:AE137"/>
    <mergeCell ref="AF135:AF137"/>
    <mergeCell ref="AG135:AG137"/>
    <mergeCell ref="AH135:AH137"/>
    <mergeCell ref="J136:J137"/>
    <mergeCell ref="Q136:Q137"/>
    <mergeCell ref="B138:B140"/>
    <mergeCell ref="C138:C140"/>
    <mergeCell ref="D138:D140"/>
    <mergeCell ref="E138:E140"/>
    <mergeCell ref="F138:F140"/>
    <mergeCell ref="G138:G140"/>
    <mergeCell ref="H138:H140"/>
    <mergeCell ref="I138:I139"/>
    <mergeCell ref="K138:K140"/>
    <mergeCell ref="L138:L140"/>
    <mergeCell ref="M138:M139"/>
    <mergeCell ref="N138:N140"/>
    <mergeCell ref="O138:O139"/>
    <mergeCell ref="P138:P140"/>
    <mergeCell ref="R138:R140"/>
    <mergeCell ref="S138:S140"/>
    <mergeCell ref="T138:T139"/>
    <mergeCell ref="U138:W140"/>
    <mergeCell ref="X138:Z140"/>
    <mergeCell ref="AA138:AA140"/>
    <mergeCell ref="AB138:AB140"/>
    <mergeCell ref="AC138:AC140"/>
    <mergeCell ref="AD138:AD140"/>
    <mergeCell ref="AE138:AE140"/>
    <mergeCell ref="AF138:AF140"/>
    <mergeCell ref="AG138:AG140"/>
    <mergeCell ref="AH138:AH140"/>
    <mergeCell ref="J139:J140"/>
    <mergeCell ref="Q139:Q140"/>
    <mergeCell ref="B141:B143"/>
    <mergeCell ref="C141:C143"/>
    <mergeCell ref="D141:D143"/>
    <mergeCell ref="E141:E143"/>
    <mergeCell ref="F141:F143"/>
    <mergeCell ref="G141:G143"/>
    <mergeCell ref="H141:H143"/>
    <mergeCell ref="I141:I142"/>
    <mergeCell ref="K141:K143"/>
    <mergeCell ref="L141:L143"/>
    <mergeCell ref="M141:M142"/>
    <mergeCell ref="N141:N143"/>
    <mergeCell ref="O141:O142"/>
    <mergeCell ref="P141:P143"/>
    <mergeCell ref="R141:R143"/>
    <mergeCell ref="S141:S143"/>
    <mergeCell ref="T141:T142"/>
    <mergeCell ref="U141:W143"/>
    <mergeCell ref="X141:Z143"/>
    <mergeCell ref="AA141:AA143"/>
    <mergeCell ref="AB141:AB143"/>
    <mergeCell ref="AC141:AC143"/>
    <mergeCell ref="AD141:AD143"/>
    <mergeCell ref="AE141:AE143"/>
    <mergeCell ref="AF141:AF143"/>
    <mergeCell ref="AG141:AG143"/>
    <mergeCell ref="AH141:AH143"/>
    <mergeCell ref="J142:J143"/>
    <mergeCell ref="Q142:Q143"/>
    <mergeCell ref="B144:B146"/>
    <mergeCell ref="C144:C146"/>
    <mergeCell ref="D144:D146"/>
    <mergeCell ref="E144:E146"/>
    <mergeCell ref="F144:F146"/>
    <mergeCell ref="G144:G146"/>
    <mergeCell ref="H144:H146"/>
    <mergeCell ref="I144:I145"/>
    <mergeCell ref="K144:K146"/>
    <mergeCell ref="L144:L146"/>
    <mergeCell ref="M144:M145"/>
    <mergeCell ref="N144:N146"/>
    <mergeCell ref="O144:O145"/>
    <mergeCell ref="P144:P146"/>
    <mergeCell ref="R144:R146"/>
    <mergeCell ref="S144:S146"/>
    <mergeCell ref="T144:T145"/>
    <mergeCell ref="U144:W146"/>
    <mergeCell ref="X144:Z146"/>
    <mergeCell ref="AA144:AA146"/>
    <mergeCell ref="AB144:AB146"/>
    <mergeCell ref="AC144:AC146"/>
    <mergeCell ref="AD144:AD146"/>
    <mergeCell ref="AE144:AE146"/>
    <mergeCell ref="AF144:AF146"/>
    <mergeCell ref="AG144:AG146"/>
    <mergeCell ref="AH144:AH146"/>
    <mergeCell ref="J145:J146"/>
    <mergeCell ref="Q145:Q146"/>
    <mergeCell ref="B147:B149"/>
    <mergeCell ref="C147:C149"/>
    <mergeCell ref="D147:D149"/>
    <mergeCell ref="E147:E149"/>
    <mergeCell ref="F147:F149"/>
    <mergeCell ref="G147:G149"/>
    <mergeCell ref="H147:H149"/>
    <mergeCell ref="I147:I148"/>
    <mergeCell ref="K147:K149"/>
    <mergeCell ref="L147:L149"/>
    <mergeCell ref="M147:M148"/>
    <mergeCell ref="N147:N149"/>
    <mergeCell ref="O147:O148"/>
    <mergeCell ref="P147:P149"/>
    <mergeCell ref="R147:R149"/>
    <mergeCell ref="S147:S149"/>
    <mergeCell ref="T147:T148"/>
    <mergeCell ref="U147:W149"/>
    <mergeCell ref="X147:Z149"/>
    <mergeCell ref="AA147:AA149"/>
    <mergeCell ref="AB147:AB149"/>
    <mergeCell ref="AC147:AC149"/>
    <mergeCell ref="AD147:AD149"/>
    <mergeCell ref="AE147:AE149"/>
    <mergeCell ref="AF147:AF149"/>
    <mergeCell ref="AG147:AG149"/>
    <mergeCell ref="AH147:AH149"/>
    <mergeCell ref="J148:J149"/>
    <mergeCell ref="Q148:Q149"/>
    <mergeCell ref="B150:B152"/>
    <mergeCell ref="C150:C152"/>
    <mergeCell ref="D150:D152"/>
    <mergeCell ref="E150:E152"/>
    <mergeCell ref="F150:F152"/>
    <mergeCell ref="G150:G152"/>
    <mergeCell ref="H150:H152"/>
    <mergeCell ref="I150:I151"/>
    <mergeCell ref="K150:K152"/>
    <mergeCell ref="L150:L152"/>
    <mergeCell ref="M150:M151"/>
    <mergeCell ref="N150:N152"/>
    <mergeCell ref="O150:O151"/>
    <mergeCell ref="P150:P152"/>
    <mergeCell ref="R150:R152"/>
    <mergeCell ref="S150:S152"/>
    <mergeCell ref="T150:T151"/>
    <mergeCell ref="U150:W152"/>
    <mergeCell ref="X150:Z152"/>
    <mergeCell ref="AA150:AA152"/>
    <mergeCell ref="AB150:AB152"/>
    <mergeCell ref="AC150:AC152"/>
    <mergeCell ref="AD150:AD152"/>
    <mergeCell ref="AE150:AE152"/>
    <mergeCell ref="AF150:AF152"/>
    <mergeCell ref="AG150:AG152"/>
    <mergeCell ref="AH150:AH152"/>
    <mergeCell ref="J151:J152"/>
    <mergeCell ref="Q151:Q152"/>
    <mergeCell ref="B153:B155"/>
    <mergeCell ref="C153:C155"/>
    <mergeCell ref="D153:D155"/>
    <mergeCell ref="E153:E155"/>
    <mergeCell ref="F153:F155"/>
    <mergeCell ref="G153:G155"/>
    <mergeCell ref="H153:H155"/>
    <mergeCell ref="I153:I154"/>
    <mergeCell ref="K153:K155"/>
    <mergeCell ref="L153:L155"/>
    <mergeCell ref="M153:M154"/>
    <mergeCell ref="N153:N155"/>
    <mergeCell ref="O153:O154"/>
    <mergeCell ref="P153:P155"/>
    <mergeCell ref="R153:R155"/>
    <mergeCell ref="S153:S155"/>
    <mergeCell ref="T153:T154"/>
    <mergeCell ref="U153:W155"/>
    <mergeCell ref="X153:Z155"/>
    <mergeCell ref="AA153:AA155"/>
    <mergeCell ref="AB153:AB155"/>
    <mergeCell ref="AC153:AC155"/>
    <mergeCell ref="AD153:AD155"/>
    <mergeCell ref="AE153:AE155"/>
    <mergeCell ref="AF153:AF155"/>
    <mergeCell ref="AG153:AG155"/>
    <mergeCell ref="AH153:AH155"/>
    <mergeCell ref="J154:J155"/>
    <mergeCell ref="Q154:Q155"/>
    <mergeCell ref="B156:B158"/>
    <mergeCell ref="C156:C158"/>
    <mergeCell ref="D156:D158"/>
    <mergeCell ref="E156:E158"/>
    <mergeCell ref="F156:F158"/>
    <mergeCell ref="G156:G158"/>
    <mergeCell ref="H156:H158"/>
    <mergeCell ref="I156:I157"/>
    <mergeCell ref="K156:K158"/>
    <mergeCell ref="L156:L158"/>
    <mergeCell ref="M156:M157"/>
    <mergeCell ref="N156:N158"/>
    <mergeCell ref="O156:O157"/>
    <mergeCell ref="P156:P158"/>
    <mergeCell ref="R156:R158"/>
    <mergeCell ref="S156:S158"/>
    <mergeCell ref="T156:T157"/>
    <mergeCell ref="U156:W158"/>
    <mergeCell ref="X156:Z158"/>
    <mergeCell ref="AA156:AA158"/>
    <mergeCell ref="AB156:AB158"/>
    <mergeCell ref="AC156:AC158"/>
    <mergeCell ref="AD156:AD158"/>
    <mergeCell ref="AE156:AE158"/>
    <mergeCell ref="AF156:AF158"/>
    <mergeCell ref="AG156:AG158"/>
    <mergeCell ref="AH156:AH158"/>
    <mergeCell ref="J157:J158"/>
    <mergeCell ref="Q157:Q158"/>
    <mergeCell ref="B159:B161"/>
    <mergeCell ref="C159:C161"/>
    <mergeCell ref="D159:D161"/>
    <mergeCell ref="E159:E161"/>
    <mergeCell ref="F159:F161"/>
    <mergeCell ref="G159:G161"/>
    <mergeCell ref="H159:H161"/>
    <mergeCell ref="I159:I160"/>
    <mergeCell ref="K159:K161"/>
    <mergeCell ref="L159:L161"/>
    <mergeCell ref="M159:M160"/>
    <mergeCell ref="N159:N161"/>
    <mergeCell ref="O159:O160"/>
    <mergeCell ref="P159:P161"/>
    <mergeCell ref="R159:R161"/>
    <mergeCell ref="S159:S161"/>
    <mergeCell ref="T159:T160"/>
    <mergeCell ref="U159:W161"/>
    <mergeCell ref="X159:Z161"/>
    <mergeCell ref="AA159:AA161"/>
    <mergeCell ref="AB159:AB161"/>
    <mergeCell ref="AC159:AC161"/>
    <mergeCell ref="AD159:AD161"/>
    <mergeCell ref="AE159:AE161"/>
    <mergeCell ref="AF159:AF161"/>
    <mergeCell ref="AG159:AG161"/>
    <mergeCell ref="AH159:AH161"/>
    <mergeCell ref="J160:J161"/>
    <mergeCell ref="Q160:Q161"/>
    <mergeCell ref="B162:B164"/>
    <mergeCell ref="C162:C164"/>
    <mergeCell ref="D162:D164"/>
    <mergeCell ref="E162:E164"/>
    <mergeCell ref="F162:F164"/>
    <mergeCell ref="G162:G164"/>
    <mergeCell ref="H162:H164"/>
    <mergeCell ref="I162:I163"/>
    <mergeCell ref="K162:K164"/>
    <mergeCell ref="L162:L164"/>
    <mergeCell ref="M162:M163"/>
    <mergeCell ref="N162:N164"/>
    <mergeCell ref="O162:O163"/>
    <mergeCell ref="P162:P164"/>
    <mergeCell ref="R162:R164"/>
    <mergeCell ref="S162:S164"/>
    <mergeCell ref="T162:T163"/>
    <mergeCell ref="U162:W164"/>
    <mergeCell ref="X162:Z164"/>
    <mergeCell ref="AA162:AA164"/>
    <mergeCell ref="AB162:AB164"/>
    <mergeCell ref="AC162:AC164"/>
    <mergeCell ref="AD162:AD164"/>
    <mergeCell ref="AE162:AE164"/>
    <mergeCell ref="AF162:AF164"/>
    <mergeCell ref="AG162:AG164"/>
    <mergeCell ref="AH162:AH164"/>
    <mergeCell ref="J163:J164"/>
    <mergeCell ref="Q163:Q164"/>
    <mergeCell ref="B165:B167"/>
    <mergeCell ref="C165:C167"/>
    <mergeCell ref="D165:D167"/>
    <mergeCell ref="E165:E167"/>
    <mergeCell ref="F165:F167"/>
    <mergeCell ref="G165:G167"/>
    <mergeCell ref="H165:H167"/>
    <mergeCell ref="I165:I166"/>
    <mergeCell ref="K165:K167"/>
    <mergeCell ref="L165:L167"/>
    <mergeCell ref="M165:M166"/>
    <mergeCell ref="N165:N167"/>
    <mergeCell ref="O165:O166"/>
    <mergeCell ref="P165:P167"/>
    <mergeCell ref="R165:R167"/>
    <mergeCell ref="S165:S167"/>
    <mergeCell ref="T165:T166"/>
    <mergeCell ref="U165:W167"/>
    <mergeCell ref="X165:Z167"/>
    <mergeCell ref="AA165:AA167"/>
    <mergeCell ref="AB165:AB167"/>
    <mergeCell ref="AC165:AC167"/>
    <mergeCell ref="AD165:AD167"/>
    <mergeCell ref="AE165:AE167"/>
    <mergeCell ref="AF165:AF167"/>
    <mergeCell ref="AG165:AG167"/>
    <mergeCell ref="AH165:AH167"/>
    <mergeCell ref="J166:J167"/>
    <mergeCell ref="Q166:Q167"/>
    <mergeCell ref="B168:B170"/>
    <mergeCell ref="C168:C170"/>
    <mergeCell ref="D168:D170"/>
    <mergeCell ref="E168:E170"/>
    <mergeCell ref="F168:F170"/>
    <mergeCell ref="G168:G170"/>
    <mergeCell ref="H168:H170"/>
    <mergeCell ref="I168:I169"/>
    <mergeCell ref="K168:K170"/>
    <mergeCell ref="L168:L170"/>
    <mergeCell ref="M168:M169"/>
    <mergeCell ref="N168:N170"/>
    <mergeCell ref="O168:O169"/>
    <mergeCell ref="P168:P170"/>
    <mergeCell ref="R168:R170"/>
    <mergeCell ref="S168:S170"/>
    <mergeCell ref="T168:T169"/>
    <mergeCell ref="U168:W170"/>
    <mergeCell ref="X168:Z170"/>
    <mergeCell ref="AA168:AA170"/>
    <mergeCell ref="AB168:AB170"/>
    <mergeCell ref="AC168:AC170"/>
    <mergeCell ref="AD168:AD170"/>
    <mergeCell ref="AE168:AE170"/>
    <mergeCell ref="AF168:AF170"/>
    <mergeCell ref="AG168:AG170"/>
    <mergeCell ref="AH168:AH170"/>
    <mergeCell ref="J169:J170"/>
    <mergeCell ref="Q169:Q170"/>
    <mergeCell ref="B171:B173"/>
    <mergeCell ref="C171:C173"/>
    <mergeCell ref="D171:D173"/>
    <mergeCell ref="E171:E173"/>
    <mergeCell ref="F171:F173"/>
    <mergeCell ref="G171:G173"/>
    <mergeCell ref="H171:H173"/>
    <mergeCell ref="I171:I172"/>
    <mergeCell ref="K171:K173"/>
    <mergeCell ref="L171:L173"/>
    <mergeCell ref="M171:M172"/>
    <mergeCell ref="N171:N173"/>
    <mergeCell ref="O171:O172"/>
    <mergeCell ref="P171:P173"/>
    <mergeCell ref="R171:R173"/>
    <mergeCell ref="S171:S173"/>
    <mergeCell ref="T171:T172"/>
    <mergeCell ref="U171:W173"/>
    <mergeCell ref="X171:Z173"/>
    <mergeCell ref="AA171:AA173"/>
    <mergeCell ref="AB171:AB173"/>
    <mergeCell ref="AC171:AC173"/>
    <mergeCell ref="AD171:AD173"/>
    <mergeCell ref="AE171:AE173"/>
    <mergeCell ref="AF171:AF173"/>
    <mergeCell ref="AG171:AG173"/>
    <mergeCell ref="AH171:AH173"/>
    <mergeCell ref="J172:J173"/>
    <mergeCell ref="Q172:Q173"/>
    <mergeCell ref="B174:B176"/>
    <mergeCell ref="C174:C176"/>
    <mergeCell ref="D174:D176"/>
    <mergeCell ref="E174:E176"/>
    <mergeCell ref="F174:F176"/>
    <mergeCell ref="G174:G176"/>
    <mergeCell ref="H174:H176"/>
    <mergeCell ref="I174:I175"/>
    <mergeCell ref="K174:K176"/>
    <mergeCell ref="L174:L176"/>
    <mergeCell ref="M174:M175"/>
    <mergeCell ref="N174:N176"/>
    <mergeCell ref="O174:O175"/>
    <mergeCell ref="P174:P176"/>
    <mergeCell ref="R174:R176"/>
    <mergeCell ref="S174:S176"/>
    <mergeCell ref="T174:T175"/>
    <mergeCell ref="U174:W176"/>
    <mergeCell ref="X174:Z176"/>
    <mergeCell ref="AA174:AA176"/>
    <mergeCell ref="AB174:AB176"/>
    <mergeCell ref="AC174:AC176"/>
    <mergeCell ref="AD174:AD176"/>
    <mergeCell ref="AE174:AE176"/>
    <mergeCell ref="AF174:AF176"/>
    <mergeCell ref="AG174:AG176"/>
    <mergeCell ref="AH174:AH176"/>
    <mergeCell ref="J175:J176"/>
    <mergeCell ref="Q175:Q176"/>
    <mergeCell ref="B177:B179"/>
    <mergeCell ref="C177:C179"/>
    <mergeCell ref="D177:D179"/>
    <mergeCell ref="E177:E179"/>
    <mergeCell ref="F177:F179"/>
    <mergeCell ref="G177:G179"/>
    <mergeCell ref="H177:H179"/>
    <mergeCell ref="I177:I178"/>
    <mergeCell ref="K177:K179"/>
    <mergeCell ref="L177:L179"/>
    <mergeCell ref="M177:M178"/>
    <mergeCell ref="N177:N179"/>
    <mergeCell ref="O177:O178"/>
    <mergeCell ref="P177:P179"/>
    <mergeCell ref="R177:R179"/>
    <mergeCell ref="S177:S179"/>
    <mergeCell ref="T177:T178"/>
    <mergeCell ref="U177:W179"/>
    <mergeCell ref="X177:Z179"/>
    <mergeCell ref="AA177:AA179"/>
    <mergeCell ref="AB177:AB179"/>
    <mergeCell ref="AC177:AC179"/>
    <mergeCell ref="AD177:AD179"/>
    <mergeCell ref="AE177:AE179"/>
    <mergeCell ref="AF177:AF179"/>
    <mergeCell ref="AG177:AG179"/>
    <mergeCell ref="AH177:AH179"/>
    <mergeCell ref="J178:J179"/>
    <mergeCell ref="Q178:Q179"/>
    <mergeCell ref="B180:B182"/>
    <mergeCell ref="C180:C182"/>
    <mergeCell ref="D180:D182"/>
    <mergeCell ref="E180:E182"/>
    <mergeCell ref="F180:F182"/>
    <mergeCell ref="G180:G182"/>
    <mergeCell ref="H180:H182"/>
    <mergeCell ref="I180:I181"/>
    <mergeCell ref="K180:K182"/>
    <mergeCell ref="L180:L182"/>
    <mergeCell ref="M180:M181"/>
    <mergeCell ref="N180:N182"/>
    <mergeCell ref="O180:O181"/>
    <mergeCell ref="P180:P182"/>
    <mergeCell ref="R180:R182"/>
    <mergeCell ref="S180:S182"/>
    <mergeCell ref="T180:T181"/>
    <mergeCell ref="U180:W182"/>
    <mergeCell ref="X180:Z182"/>
    <mergeCell ref="AA180:AA182"/>
    <mergeCell ref="AB180:AB182"/>
    <mergeCell ref="AC180:AC182"/>
    <mergeCell ref="AD180:AD182"/>
    <mergeCell ref="AE180:AE182"/>
    <mergeCell ref="AF180:AF182"/>
    <mergeCell ref="AG180:AG182"/>
    <mergeCell ref="AH180:AH182"/>
    <mergeCell ref="J181:J182"/>
    <mergeCell ref="Q181:Q182"/>
    <mergeCell ref="B183:B185"/>
    <mergeCell ref="C183:C185"/>
    <mergeCell ref="D183:D185"/>
    <mergeCell ref="E183:E185"/>
    <mergeCell ref="F183:F185"/>
    <mergeCell ref="G183:G185"/>
    <mergeCell ref="H183:H185"/>
    <mergeCell ref="I183:I184"/>
    <mergeCell ref="K183:K185"/>
    <mergeCell ref="L183:L185"/>
    <mergeCell ref="M183:M184"/>
    <mergeCell ref="N183:N185"/>
    <mergeCell ref="O183:O184"/>
    <mergeCell ref="P183:P185"/>
    <mergeCell ref="R183:R185"/>
    <mergeCell ref="S183:S185"/>
    <mergeCell ref="T183:T184"/>
    <mergeCell ref="U183:W185"/>
    <mergeCell ref="X183:Z185"/>
    <mergeCell ref="AA183:AA185"/>
    <mergeCell ref="AB183:AB185"/>
    <mergeCell ref="AC183:AC185"/>
    <mergeCell ref="AD183:AD185"/>
    <mergeCell ref="AE183:AE185"/>
    <mergeCell ref="AF183:AF185"/>
    <mergeCell ref="AG183:AG185"/>
    <mergeCell ref="AH183:AH185"/>
    <mergeCell ref="J184:J185"/>
    <mergeCell ref="Q184:Q185"/>
    <mergeCell ref="B186:B188"/>
    <mergeCell ref="C186:C188"/>
    <mergeCell ref="D186:D188"/>
    <mergeCell ref="E186:E188"/>
    <mergeCell ref="F186:F188"/>
    <mergeCell ref="G186:G188"/>
    <mergeCell ref="H186:H188"/>
    <mergeCell ref="I186:I187"/>
    <mergeCell ref="K186:K188"/>
    <mergeCell ref="L186:L188"/>
    <mergeCell ref="M186:M187"/>
    <mergeCell ref="N186:N188"/>
    <mergeCell ref="O186:O187"/>
    <mergeCell ref="P186:P188"/>
    <mergeCell ref="R186:R188"/>
    <mergeCell ref="S186:S188"/>
    <mergeCell ref="T186:T187"/>
    <mergeCell ref="U186:W188"/>
    <mergeCell ref="X186:Z188"/>
    <mergeCell ref="AA186:AA188"/>
    <mergeCell ref="AB186:AB188"/>
    <mergeCell ref="AC186:AC188"/>
    <mergeCell ref="AD186:AD188"/>
    <mergeCell ref="AE186:AE188"/>
    <mergeCell ref="AF186:AF188"/>
    <mergeCell ref="AG186:AG188"/>
    <mergeCell ref="AH186:AH188"/>
    <mergeCell ref="J187:J188"/>
    <mergeCell ref="Q187:Q188"/>
    <mergeCell ref="B189:B191"/>
    <mergeCell ref="C189:C191"/>
    <mergeCell ref="D189:D191"/>
    <mergeCell ref="E189:E191"/>
    <mergeCell ref="F189:F191"/>
    <mergeCell ref="G189:G191"/>
    <mergeCell ref="H189:H191"/>
    <mergeCell ref="I189:I190"/>
    <mergeCell ref="K189:K191"/>
    <mergeCell ref="L189:L191"/>
    <mergeCell ref="M189:M190"/>
    <mergeCell ref="N189:N191"/>
    <mergeCell ref="O189:O190"/>
    <mergeCell ref="P189:P191"/>
    <mergeCell ref="R189:R191"/>
    <mergeCell ref="S189:S191"/>
    <mergeCell ref="T189:T190"/>
    <mergeCell ref="U189:W191"/>
    <mergeCell ref="X189:Z191"/>
    <mergeCell ref="AA189:AA191"/>
    <mergeCell ref="AB189:AB191"/>
    <mergeCell ref="AC189:AC191"/>
    <mergeCell ref="AD189:AD191"/>
    <mergeCell ref="AE189:AE191"/>
    <mergeCell ref="AF189:AF191"/>
    <mergeCell ref="AG189:AG191"/>
    <mergeCell ref="AH189:AH191"/>
    <mergeCell ref="J190:J191"/>
    <mergeCell ref="Q190:Q191"/>
    <mergeCell ref="B192:B194"/>
    <mergeCell ref="C192:C194"/>
    <mergeCell ref="D192:D194"/>
    <mergeCell ref="E192:E194"/>
    <mergeCell ref="F192:F194"/>
    <mergeCell ref="G192:G194"/>
    <mergeCell ref="H192:H194"/>
    <mergeCell ref="I192:I193"/>
    <mergeCell ref="K192:K194"/>
    <mergeCell ref="L192:L194"/>
    <mergeCell ref="M192:M193"/>
    <mergeCell ref="N192:N194"/>
    <mergeCell ref="O192:O193"/>
    <mergeCell ref="P192:P194"/>
    <mergeCell ref="R192:R194"/>
    <mergeCell ref="S192:S194"/>
    <mergeCell ref="T192:T193"/>
    <mergeCell ref="U192:W194"/>
    <mergeCell ref="X192:Z194"/>
    <mergeCell ref="AA192:AA194"/>
    <mergeCell ref="AB192:AB194"/>
    <mergeCell ref="AC192:AC194"/>
    <mergeCell ref="AD192:AD194"/>
    <mergeCell ref="AE192:AE194"/>
    <mergeCell ref="AF192:AF194"/>
    <mergeCell ref="AG192:AG194"/>
    <mergeCell ref="AH192:AH194"/>
    <mergeCell ref="J193:J194"/>
    <mergeCell ref="Q193:Q194"/>
    <mergeCell ref="B195:B197"/>
    <mergeCell ref="C195:C197"/>
    <mergeCell ref="D195:D197"/>
    <mergeCell ref="E195:E197"/>
    <mergeCell ref="F195:F197"/>
    <mergeCell ref="G195:G197"/>
    <mergeCell ref="H195:H197"/>
    <mergeCell ref="I195:I196"/>
    <mergeCell ref="K195:K197"/>
    <mergeCell ref="L195:L197"/>
    <mergeCell ref="M195:M196"/>
    <mergeCell ref="N195:N197"/>
    <mergeCell ref="O195:O196"/>
    <mergeCell ref="P195:P197"/>
    <mergeCell ref="R195:R197"/>
    <mergeCell ref="S195:S197"/>
    <mergeCell ref="T195:T196"/>
    <mergeCell ref="U195:W197"/>
    <mergeCell ref="X195:Z197"/>
    <mergeCell ref="AA195:AA197"/>
    <mergeCell ref="AB195:AB197"/>
    <mergeCell ref="AC195:AC197"/>
    <mergeCell ref="AD195:AD197"/>
    <mergeCell ref="AE195:AE197"/>
    <mergeCell ref="AF195:AF197"/>
    <mergeCell ref="AG195:AG197"/>
    <mergeCell ref="AH195:AH197"/>
    <mergeCell ref="J196:J197"/>
    <mergeCell ref="Q196:Q197"/>
    <mergeCell ref="B198:B200"/>
    <mergeCell ref="C198:C200"/>
    <mergeCell ref="D198:D200"/>
    <mergeCell ref="E198:E200"/>
    <mergeCell ref="F198:F200"/>
    <mergeCell ref="G198:G200"/>
    <mergeCell ref="H198:H200"/>
    <mergeCell ref="I198:I199"/>
    <mergeCell ref="K198:K200"/>
    <mergeCell ref="L198:L200"/>
    <mergeCell ref="M198:M199"/>
    <mergeCell ref="N198:N200"/>
    <mergeCell ref="O198:O199"/>
    <mergeCell ref="P198:P200"/>
    <mergeCell ref="R198:R200"/>
    <mergeCell ref="S198:S200"/>
    <mergeCell ref="T198:T199"/>
    <mergeCell ref="U198:W200"/>
    <mergeCell ref="X198:Z200"/>
    <mergeCell ref="AA198:AA200"/>
    <mergeCell ref="AB198:AB200"/>
    <mergeCell ref="AC198:AC200"/>
    <mergeCell ref="AD198:AD200"/>
    <mergeCell ref="AE198:AE200"/>
    <mergeCell ref="AF198:AF200"/>
    <mergeCell ref="AG198:AG200"/>
    <mergeCell ref="AH198:AH200"/>
    <mergeCell ref="J199:J200"/>
    <mergeCell ref="Q199:Q200"/>
    <mergeCell ref="B201:B203"/>
    <mergeCell ref="C201:C203"/>
    <mergeCell ref="D201:D203"/>
    <mergeCell ref="E201:E203"/>
    <mergeCell ref="F201:F203"/>
    <mergeCell ref="G201:G203"/>
    <mergeCell ref="H201:H203"/>
    <mergeCell ref="I201:I202"/>
    <mergeCell ref="K201:K203"/>
    <mergeCell ref="L201:L203"/>
    <mergeCell ref="M201:M202"/>
    <mergeCell ref="N201:N203"/>
    <mergeCell ref="O201:O202"/>
    <mergeCell ref="P201:P203"/>
    <mergeCell ref="R201:R203"/>
    <mergeCell ref="S201:S203"/>
    <mergeCell ref="T201:T202"/>
    <mergeCell ref="U201:W203"/>
    <mergeCell ref="X201:Z203"/>
    <mergeCell ref="AA201:AA203"/>
    <mergeCell ref="AB201:AB203"/>
    <mergeCell ref="AC201:AC203"/>
    <mergeCell ref="AD201:AD203"/>
    <mergeCell ref="AE201:AE203"/>
    <mergeCell ref="AF201:AF203"/>
    <mergeCell ref="AG201:AG203"/>
    <mergeCell ref="AH201:AH203"/>
    <mergeCell ref="J202:J203"/>
    <mergeCell ref="Q202:Q203"/>
    <mergeCell ref="B204:B206"/>
    <mergeCell ref="C204:C206"/>
    <mergeCell ref="D204:D206"/>
    <mergeCell ref="E204:E206"/>
    <mergeCell ref="F204:F206"/>
    <mergeCell ref="G204:G206"/>
    <mergeCell ref="H204:H206"/>
    <mergeCell ref="I204:I205"/>
    <mergeCell ref="K204:K206"/>
    <mergeCell ref="L204:L206"/>
    <mergeCell ref="M204:M205"/>
    <mergeCell ref="N204:N206"/>
    <mergeCell ref="O204:O205"/>
    <mergeCell ref="P204:P206"/>
    <mergeCell ref="R204:R206"/>
    <mergeCell ref="S204:S206"/>
    <mergeCell ref="T204:T205"/>
    <mergeCell ref="U204:W206"/>
    <mergeCell ref="X204:Z206"/>
    <mergeCell ref="AA204:AA206"/>
    <mergeCell ref="AB204:AB206"/>
    <mergeCell ref="AC204:AC206"/>
    <mergeCell ref="AD204:AD206"/>
    <mergeCell ref="AE204:AE206"/>
    <mergeCell ref="AF204:AF206"/>
    <mergeCell ref="AG204:AG206"/>
    <mergeCell ref="AH204:AH206"/>
    <mergeCell ref="J205:J206"/>
    <mergeCell ref="Q205:Q206"/>
    <mergeCell ref="B207:B209"/>
    <mergeCell ref="C207:C209"/>
    <mergeCell ref="D207:D209"/>
    <mergeCell ref="E207:E209"/>
    <mergeCell ref="F207:F209"/>
    <mergeCell ref="G207:G209"/>
    <mergeCell ref="H207:H209"/>
    <mergeCell ref="I207:I208"/>
    <mergeCell ref="K207:K209"/>
    <mergeCell ref="L207:L209"/>
    <mergeCell ref="M207:M208"/>
    <mergeCell ref="N207:N209"/>
    <mergeCell ref="O207:O208"/>
    <mergeCell ref="P207:P209"/>
    <mergeCell ref="R207:R209"/>
    <mergeCell ref="S207:S209"/>
    <mergeCell ref="T207:T208"/>
    <mergeCell ref="U207:W209"/>
    <mergeCell ref="X207:Z209"/>
    <mergeCell ref="AA207:AA209"/>
    <mergeCell ref="AB207:AB209"/>
    <mergeCell ref="AC207:AC209"/>
    <mergeCell ref="AD207:AD209"/>
    <mergeCell ref="AE207:AE209"/>
    <mergeCell ref="AF207:AF209"/>
    <mergeCell ref="AG207:AG209"/>
    <mergeCell ref="AH207:AH209"/>
    <mergeCell ref="J208:J209"/>
    <mergeCell ref="Q208:Q209"/>
    <mergeCell ref="B210:B212"/>
    <mergeCell ref="C210:C212"/>
    <mergeCell ref="D210:D212"/>
    <mergeCell ref="E210:E212"/>
    <mergeCell ref="F210:F212"/>
    <mergeCell ref="G210:G212"/>
    <mergeCell ref="H210:H212"/>
    <mergeCell ref="I210:I211"/>
    <mergeCell ref="K210:K212"/>
    <mergeCell ref="L210:L212"/>
    <mergeCell ref="M210:M211"/>
    <mergeCell ref="N210:N212"/>
    <mergeCell ref="O210:O211"/>
    <mergeCell ref="P210:P212"/>
    <mergeCell ref="R210:R212"/>
    <mergeCell ref="S210:S212"/>
    <mergeCell ref="T210:T211"/>
    <mergeCell ref="U210:W212"/>
    <mergeCell ref="X210:Z212"/>
    <mergeCell ref="AA210:AA212"/>
    <mergeCell ref="AB210:AB212"/>
    <mergeCell ref="AC210:AC212"/>
    <mergeCell ref="AD210:AD212"/>
    <mergeCell ref="AE210:AE212"/>
    <mergeCell ref="AF210:AF212"/>
    <mergeCell ref="AG210:AG212"/>
    <mergeCell ref="AH210:AH212"/>
    <mergeCell ref="J211:J212"/>
    <mergeCell ref="Q211:Q212"/>
    <mergeCell ref="B213:B215"/>
    <mergeCell ref="C213:C215"/>
    <mergeCell ref="D213:D215"/>
    <mergeCell ref="E213:E215"/>
    <mergeCell ref="F213:F215"/>
    <mergeCell ref="G213:G215"/>
    <mergeCell ref="H213:H215"/>
    <mergeCell ref="I213:I214"/>
    <mergeCell ref="K213:K215"/>
    <mergeCell ref="L213:L215"/>
    <mergeCell ref="M213:M214"/>
    <mergeCell ref="N213:N215"/>
    <mergeCell ref="O213:O214"/>
    <mergeCell ref="P213:P215"/>
    <mergeCell ref="R213:R215"/>
    <mergeCell ref="S213:S215"/>
    <mergeCell ref="T213:T214"/>
    <mergeCell ref="U213:W215"/>
    <mergeCell ref="X213:Z215"/>
    <mergeCell ref="AA213:AA215"/>
    <mergeCell ref="AB213:AB215"/>
    <mergeCell ref="AC213:AC215"/>
    <mergeCell ref="AD213:AD215"/>
    <mergeCell ref="AE213:AE215"/>
    <mergeCell ref="AF213:AF215"/>
    <mergeCell ref="AG213:AG215"/>
    <mergeCell ref="AH213:AH215"/>
    <mergeCell ref="J214:J215"/>
    <mergeCell ref="Q214:Q215"/>
    <mergeCell ref="B216:B218"/>
    <mergeCell ref="C216:C218"/>
    <mergeCell ref="D216:D218"/>
    <mergeCell ref="E216:E218"/>
    <mergeCell ref="F216:F218"/>
    <mergeCell ref="G216:G218"/>
    <mergeCell ref="H216:H218"/>
    <mergeCell ref="I216:I217"/>
    <mergeCell ref="K216:K218"/>
    <mergeCell ref="L216:L218"/>
    <mergeCell ref="M216:M217"/>
    <mergeCell ref="N216:N218"/>
    <mergeCell ref="O216:O217"/>
    <mergeCell ref="P216:P218"/>
    <mergeCell ref="R216:R218"/>
    <mergeCell ref="S216:S218"/>
    <mergeCell ref="T216:T217"/>
    <mergeCell ref="U216:W218"/>
    <mergeCell ref="X216:Z218"/>
    <mergeCell ref="AA216:AA218"/>
    <mergeCell ref="AB216:AB218"/>
    <mergeCell ref="AC216:AC218"/>
    <mergeCell ref="AD216:AD218"/>
    <mergeCell ref="AE216:AE218"/>
    <mergeCell ref="AF216:AF218"/>
    <mergeCell ref="AG216:AG218"/>
    <mergeCell ref="AH216:AH218"/>
    <mergeCell ref="J217:J218"/>
    <mergeCell ref="Q217:Q218"/>
    <mergeCell ref="B219:B221"/>
    <mergeCell ref="C219:C221"/>
    <mergeCell ref="D219:D221"/>
    <mergeCell ref="E219:E221"/>
    <mergeCell ref="F219:F221"/>
    <mergeCell ref="G219:G221"/>
    <mergeCell ref="H219:H221"/>
    <mergeCell ref="I219:I220"/>
    <mergeCell ref="K219:K221"/>
    <mergeCell ref="L219:L221"/>
    <mergeCell ref="M219:M220"/>
    <mergeCell ref="N219:N221"/>
    <mergeCell ref="O219:O220"/>
    <mergeCell ref="P219:P221"/>
    <mergeCell ref="R219:R221"/>
    <mergeCell ref="S219:S221"/>
    <mergeCell ref="T219:T220"/>
    <mergeCell ref="U219:W221"/>
    <mergeCell ref="X219:Z221"/>
    <mergeCell ref="AA219:AA221"/>
    <mergeCell ref="AB219:AB221"/>
    <mergeCell ref="AC219:AC221"/>
    <mergeCell ref="AD219:AD221"/>
    <mergeCell ref="AE219:AE221"/>
    <mergeCell ref="AF219:AF221"/>
    <mergeCell ref="AG219:AG221"/>
    <mergeCell ref="AH219:AH221"/>
    <mergeCell ref="J220:J221"/>
    <mergeCell ref="Q220:Q221"/>
    <mergeCell ref="B222:B224"/>
    <mergeCell ref="C222:C224"/>
    <mergeCell ref="D222:D224"/>
    <mergeCell ref="E222:E224"/>
    <mergeCell ref="F222:F224"/>
    <mergeCell ref="G222:G224"/>
    <mergeCell ref="H222:H224"/>
    <mergeCell ref="I222:I223"/>
    <mergeCell ref="K222:K224"/>
    <mergeCell ref="L222:L224"/>
    <mergeCell ref="M222:M223"/>
    <mergeCell ref="N222:N224"/>
    <mergeCell ref="O222:O223"/>
    <mergeCell ref="P222:P224"/>
    <mergeCell ref="R222:R224"/>
    <mergeCell ref="S222:S224"/>
    <mergeCell ref="T222:T223"/>
    <mergeCell ref="U222:W224"/>
    <mergeCell ref="X222:Z224"/>
    <mergeCell ref="AA222:AA224"/>
    <mergeCell ref="AB222:AB224"/>
    <mergeCell ref="AC222:AC224"/>
    <mergeCell ref="AD222:AD224"/>
    <mergeCell ref="AE222:AE224"/>
    <mergeCell ref="AF222:AF224"/>
    <mergeCell ref="AG222:AG224"/>
    <mergeCell ref="AH222:AH224"/>
    <mergeCell ref="J223:J224"/>
    <mergeCell ref="Q223:Q224"/>
    <mergeCell ref="B225:B227"/>
    <mergeCell ref="C225:C227"/>
    <mergeCell ref="D225:D227"/>
    <mergeCell ref="E225:E227"/>
    <mergeCell ref="F225:F227"/>
    <mergeCell ref="G225:G227"/>
    <mergeCell ref="H225:H227"/>
    <mergeCell ref="I225:I226"/>
    <mergeCell ref="K225:K227"/>
    <mergeCell ref="L225:L227"/>
    <mergeCell ref="M225:M226"/>
    <mergeCell ref="N225:N227"/>
    <mergeCell ref="O225:O226"/>
    <mergeCell ref="P225:P227"/>
    <mergeCell ref="R225:R227"/>
    <mergeCell ref="S225:S227"/>
    <mergeCell ref="T225:T226"/>
    <mergeCell ref="U225:W227"/>
    <mergeCell ref="X225:Z227"/>
    <mergeCell ref="AA225:AA227"/>
    <mergeCell ref="AB225:AB227"/>
    <mergeCell ref="AC225:AC227"/>
    <mergeCell ref="AD225:AD227"/>
    <mergeCell ref="AE225:AE227"/>
    <mergeCell ref="AF225:AF227"/>
    <mergeCell ref="AG225:AG227"/>
    <mergeCell ref="AH225:AH227"/>
    <mergeCell ref="J226:J227"/>
    <mergeCell ref="Q226:Q227"/>
    <mergeCell ref="B228:B230"/>
    <mergeCell ref="C228:C230"/>
    <mergeCell ref="D228:D230"/>
    <mergeCell ref="E228:E230"/>
    <mergeCell ref="F228:F230"/>
    <mergeCell ref="G228:G230"/>
    <mergeCell ref="H228:H230"/>
    <mergeCell ref="I228:I229"/>
    <mergeCell ref="K228:K230"/>
    <mergeCell ref="L228:L230"/>
    <mergeCell ref="M228:M229"/>
    <mergeCell ref="N228:N230"/>
    <mergeCell ref="O228:O229"/>
    <mergeCell ref="P228:P230"/>
    <mergeCell ref="R228:R230"/>
    <mergeCell ref="S228:S230"/>
    <mergeCell ref="T228:T229"/>
    <mergeCell ref="U228:W230"/>
    <mergeCell ref="X228:Z230"/>
    <mergeCell ref="AA228:AA230"/>
    <mergeCell ref="AB228:AB230"/>
    <mergeCell ref="AC228:AC230"/>
    <mergeCell ref="AD228:AD230"/>
    <mergeCell ref="AE228:AE230"/>
    <mergeCell ref="AF228:AF230"/>
    <mergeCell ref="AG228:AG230"/>
    <mergeCell ref="AH228:AH230"/>
    <mergeCell ref="J229:J230"/>
    <mergeCell ref="Q229:Q230"/>
    <mergeCell ref="B231:B233"/>
    <mergeCell ref="C231:C233"/>
    <mergeCell ref="D231:D233"/>
    <mergeCell ref="E231:E233"/>
    <mergeCell ref="F231:F233"/>
    <mergeCell ref="G231:G233"/>
    <mergeCell ref="H231:H233"/>
    <mergeCell ref="I231:I232"/>
    <mergeCell ref="K231:K233"/>
    <mergeCell ref="L231:L233"/>
    <mergeCell ref="M231:M232"/>
    <mergeCell ref="N231:N233"/>
    <mergeCell ref="O231:O232"/>
    <mergeCell ref="P231:P233"/>
    <mergeCell ref="R231:R233"/>
    <mergeCell ref="S231:S233"/>
    <mergeCell ref="T231:T232"/>
    <mergeCell ref="U231:W233"/>
    <mergeCell ref="X231:Z233"/>
    <mergeCell ref="AA231:AA233"/>
    <mergeCell ref="AB231:AB233"/>
    <mergeCell ref="AC231:AC233"/>
    <mergeCell ref="AD231:AD233"/>
    <mergeCell ref="AE231:AE233"/>
    <mergeCell ref="AF231:AF233"/>
    <mergeCell ref="AG231:AG233"/>
    <mergeCell ref="AH231:AH233"/>
    <mergeCell ref="J232:J233"/>
    <mergeCell ref="Q232:Q233"/>
    <mergeCell ref="B234:B236"/>
    <mergeCell ref="C234:C236"/>
    <mergeCell ref="D234:D236"/>
    <mergeCell ref="E234:E236"/>
    <mergeCell ref="F234:F236"/>
    <mergeCell ref="G234:G236"/>
    <mergeCell ref="H234:H236"/>
    <mergeCell ref="I234:I235"/>
    <mergeCell ref="K234:K236"/>
    <mergeCell ref="L234:L236"/>
    <mergeCell ref="M234:M235"/>
    <mergeCell ref="N234:N236"/>
    <mergeCell ref="O234:O235"/>
    <mergeCell ref="P234:P236"/>
    <mergeCell ref="R234:R236"/>
    <mergeCell ref="S234:S236"/>
    <mergeCell ref="T234:T235"/>
    <mergeCell ref="U234:W236"/>
    <mergeCell ref="X234:Z236"/>
    <mergeCell ref="AA234:AA236"/>
    <mergeCell ref="AB234:AB236"/>
    <mergeCell ref="AC234:AC236"/>
    <mergeCell ref="AD234:AD236"/>
    <mergeCell ref="AE234:AE236"/>
    <mergeCell ref="AF234:AF236"/>
    <mergeCell ref="AG234:AG236"/>
    <mergeCell ref="AH234:AH236"/>
    <mergeCell ref="J235:J236"/>
    <mergeCell ref="Q235:Q236"/>
    <mergeCell ref="B237:B239"/>
    <mergeCell ref="C237:C239"/>
    <mergeCell ref="D237:D239"/>
    <mergeCell ref="E237:E239"/>
    <mergeCell ref="F237:F239"/>
    <mergeCell ref="G237:G239"/>
    <mergeCell ref="H237:H239"/>
    <mergeCell ref="I237:I238"/>
    <mergeCell ref="K237:K239"/>
    <mergeCell ref="L237:L239"/>
    <mergeCell ref="M237:M238"/>
    <mergeCell ref="N237:N239"/>
    <mergeCell ref="O237:O238"/>
    <mergeCell ref="P237:P239"/>
    <mergeCell ref="R237:R239"/>
    <mergeCell ref="S237:S239"/>
    <mergeCell ref="T237:T238"/>
    <mergeCell ref="U237:W239"/>
    <mergeCell ref="X237:Z239"/>
    <mergeCell ref="AA237:AA239"/>
    <mergeCell ref="AB237:AB239"/>
    <mergeCell ref="AC237:AC239"/>
    <mergeCell ref="AD237:AD239"/>
    <mergeCell ref="AE237:AE239"/>
    <mergeCell ref="AF237:AF239"/>
    <mergeCell ref="AG237:AG239"/>
    <mergeCell ref="AH237:AH239"/>
    <mergeCell ref="J238:J239"/>
    <mergeCell ref="Q238:Q239"/>
    <mergeCell ref="B240:B242"/>
    <mergeCell ref="C240:C242"/>
    <mergeCell ref="D240:D242"/>
    <mergeCell ref="E240:E242"/>
    <mergeCell ref="F240:F242"/>
    <mergeCell ref="G240:G242"/>
    <mergeCell ref="H240:H242"/>
    <mergeCell ref="I240:I241"/>
    <mergeCell ref="K240:K242"/>
    <mergeCell ref="L240:L242"/>
    <mergeCell ref="M240:M241"/>
    <mergeCell ref="N240:N242"/>
    <mergeCell ref="O240:O241"/>
    <mergeCell ref="P240:P242"/>
    <mergeCell ref="R240:R242"/>
    <mergeCell ref="S240:S242"/>
    <mergeCell ref="T240:T241"/>
    <mergeCell ref="U240:W242"/>
    <mergeCell ref="X240:Z242"/>
    <mergeCell ref="AA240:AA242"/>
    <mergeCell ref="AB240:AB242"/>
    <mergeCell ref="AC240:AC242"/>
    <mergeCell ref="AD240:AD242"/>
    <mergeCell ref="AE240:AE242"/>
    <mergeCell ref="AF240:AF242"/>
    <mergeCell ref="AG240:AG242"/>
    <mergeCell ref="AH240:AH242"/>
    <mergeCell ref="J241:J242"/>
    <mergeCell ref="Q241:Q242"/>
    <mergeCell ref="B243:B245"/>
    <mergeCell ref="C243:C245"/>
    <mergeCell ref="D243:D245"/>
    <mergeCell ref="E243:E245"/>
    <mergeCell ref="F243:F245"/>
    <mergeCell ref="G243:G245"/>
    <mergeCell ref="H243:H245"/>
    <mergeCell ref="I243:I244"/>
    <mergeCell ref="K243:K245"/>
    <mergeCell ref="L243:L245"/>
    <mergeCell ref="M243:M244"/>
    <mergeCell ref="N243:N245"/>
    <mergeCell ref="O243:O244"/>
    <mergeCell ref="P243:P245"/>
    <mergeCell ref="R243:R245"/>
    <mergeCell ref="S243:S245"/>
    <mergeCell ref="T243:T244"/>
    <mergeCell ref="U243:W245"/>
    <mergeCell ref="X243:Z245"/>
    <mergeCell ref="AA243:AA245"/>
    <mergeCell ref="AB243:AB245"/>
    <mergeCell ref="AC243:AC245"/>
    <mergeCell ref="AD243:AD245"/>
    <mergeCell ref="AE243:AE245"/>
    <mergeCell ref="AF243:AF245"/>
    <mergeCell ref="AG243:AG245"/>
    <mergeCell ref="AH243:AH245"/>
    <mergeCell ref="J244:J245"/>
    <mergeCell ref="Q244:Q245"/>
    <mergeCell ref="B246:B248"/>
    <mergeCell ref="C246:C248"/>
    <mergeCell ref="D246:D248"/>
    <mergeCell ref="E246:E248"/>
    <mergeCell ref="F246:F248"/>
    <mergeCell ref="G246:G248"/>
    <mergeCell ref="H246:H248"/>
    <mergeCell ref="I246:I247"/>
    <mergeCell ref="K246:K248"/>
    <mergeCell ref="L246:L248"/>
    <mergeCell ref="M246:M247"/>
    <mergeCell ref="N246:N248"/>
    <mergeCell ref="O246:O247"/>
    <mergeCell ref="P246:P248"/>
    <mergeCell ref="R246:R248"/>
    <mergeCell ref="S246:S248"/>
    <mergeCell ref="T246:T247"/>
    <mergeCell ref="U246:W248"/>
    <mergeCell ref="X246:Z248"/>
    <mergeCell ref="AA246:AA248"/>
    <mergeCell ref="AB246:AB248"/>
    <mergeCell ref="AC246:AC248"/>
    <mergeCell ref="AD246:AD248"/>
    <mergeCell ref="AE246:AE248"/>
    <mergeCell ref="AF246:AF248"/>
    <mergeCell ref="AG246:AG248"/>
    <mergeCell ref="AH246:AH248"/>
    <mergeCell ref="J247:J248"/>
    <mergeCell ref="Q247:Q248"/>
    <mergeCell ref="B249:B251"/>
    <mergeCell ref="C249:C251"/>
    <mergeCell ref="D249:D251"/>
    <mergeCell ref="E249:E251"/>
    <mergeCell ref="F249:F251"/>
    <mergeCell ref="G249:G251"/>
    <mergeCell ref="H249:H251"/>
    <mergeCell ref="I249:I250"/>
    <mergeCell ref="K249:K251"/>
    <mergeCell ref="L249:L251"/>
    <mergeCell ref="M249:M250"/>
    <mergeCell ref="N249:N251"/>
    <mergeCell ref="O249:O250"/>
    <mergeCell ref="P249:P251"/>
    <mergeCell ref="R249:R251"/>
    <mergeCell ref="S249:S251"/>
    <mergeCell ref="T249:T250"/>
    <mergeCell ref="U249:W251"/>
    <mergeCell ref="X249:Z251"/>
    <mergeCell ref="AA249:AA251"/>
    <mergeCell ref="AB249:AB251"/>
    <mergeCell ref="AC249:AC251"/>
    <mergeCell ref="AD249:AD251"/>
    <mergeCell ref="AE249:AE251"/>
    <mergeCell ref="AF249:AF251"/>
    <mergeCell ref="AG249:AG251"/>
    <mergeCell ref="AH249:AH251"/>
    <mergeCell ref="J250:J251"/>
    <mergeCell ref="Q250:Q251"/>
    <mergeCell ref="B252:B254"/>
    <mergeCell ref="C252:C254"/>
    <mergeCell ref="D252:D254"/>
    <mergeCell ref="E252:E254"/>
    <mergeCell ref="F252:F254"/>
    <mergeCell ref="G252:G254"/>
    <mergeCell ref="H252:H254"/>
    <mergeCell ref="I252:I253"/>
    <mergeCell ref="K252:K254"/>
    <mergeCell ref="L252:L254"/>
    <mergeCell ref="M252:M253"/>
    <mergeCell ref="N252:N254"/>
    <mergeCell ref="O252:O253"/>
    <mergeCell ref="P252:P254"/>
    <mergeCell ref="R252:R254"/>
    <mergeCell ref="S252:S254"/>
    <mergeCell ref="T252:T253"/>
    <mergeCell ref="U252:W254"/>
    <mergeCell ref="X252:Z254"/>
    <mergeCell ref="AA252:AA254"/>
    <mergeCell ref="AB252:AB254"/>
    <mergeCell ref="AC252:AC254"/>
    <mergeCell ref="AD252:AD254"/>
    <mergeCell ref="AE252:AE254"/>
    <mergeCell ref="AF252:AF254"/>
    <mergeCell ref="AG252:AG254"/>
    <mergeCell ref="AH252:AH254"/>
    <mergeCell ref="J253:J254"/>
    <mergeCell ref="Q253:Q254"/>
    <mergeCell ref="B255:B257"/>
    <mergeCell ref="C255:C257"/>
    <mergeCell ref="D255:D257"/>
    <mergeCell ref="E255:E257"/>
    <mergeCell ref="F255:F257"/>
    <mergeCell ref="G255:G257"/>
    <mergeCell ref="H255:H257"/>
    <mergeCell ref="I255:I256"/>
    <mergeCell ref="K255:K257"/>
    <mergeCell ref="L255:L257"/>
    <mergeCell ref="M255:M256"/>
    <mergeCell ref="N255:N257"/>
    <mergeCell ref="O255:O256"/>
    <mergeCell ref="P255:P257"/>
    <mergeCell ref="R255:R257"/>
    <mergeCell ref="S255:S257"/>
    <mergeCell ref="T255:T256"/>
    <mergeCell ref="U255:W257"/>
    <mergeCell ref="X255:Z257"/>
    <mergeCell ref="AA255:AA257"/>
    <mergeCell ref="AB255:AB257"/>
    <mergeCell ref="AC255:AC257"/>
    <mergeCell ref="AD255:AD257"/>
    <mergeCell ref="AE255:AE257"/>
    <mergeCell ref="AF255:AF257"/>
    <mergeCell ref="AG255:AG257"/>
    <mergeCell ref="AH255:AH257"/>
    <mergeCell ref="J256:J257"/>
    <mergeCell ref="Q256:Q257"/>
    <mergeCell ref="B258:B260"/>
    <mergeCell ref="C258:C260"/>
    <mergeCell ref="D258:D260"/>
    <mergeCell ref="E258:E260"/>
    <mergeCell ref="F258:F260"/>
    <mergeCell ref="G258:G260"/>
    <mergeCell ref="H258:H260"/>
    <mergeCell ref="I258:I259"/>
    <mergeCell ref="K258:K260"/>
    <mergeCell ref="L258:L260"/>
    <mergeCell ref="M258:M259"/>
    <mergeCell ref="N258:N260"/>
    <mergeCell ref="O258:O259"/>
    <mergeCell ref="P258:P260"/>
    <mergeCell ref="R258:R260"/>
    <mergeCell ref="S258:S260"/>
    <mergeCell ref="T258:T259"/>
    <mergeCell ref="U258:W260"/>
    <mergeCell ref="X258:Z260"/>
    <mergeCell ref="AA258:AA260"/>
    <mergeCell ref="AB258:AB260"/>
    <mergeCell ref="AC258:AC260"/>
    <mergeCell ref="AD258:AD260"/>
    <mergeCell ref="AE258:AE260"/>
    <mergeCell ref="AF258:AF260"/>
    <mergeCell ref="AG258:AG260"/>
    <mergeCell ref="AH258:AH260"/>
    <mergeCell ref="J259:J260"/>
    <mergeCell ref="Q259:Q260"/>
    <mergeCell ref="B261:B263"/>
    <mergeCell ref="C261:C263"/>
    <mergeCell ref="D261:D263"/>
    <mergeCell ref="E261:E263"/>
    <mergeCell ref="F261:F263"/>
    <mergeCell ref="G261:G263"/>
    <mergeCell ref="H261:H263"/>
    <mergeCell ref="I261:I262"/>
    <mergeCell ref="K261:K263"/>
    <mergeCell ref="L261:L263"/>
    <mergeCell ref="M261:M262"/>
    <mergeCell ref="N261:N263"/>
    <mergeCell ref="O261:O262"/>
    <mergeCell ref="P261:P263"/>
    <mergeCell ref="R261:R263"/>
    <mergeCell ref="S261:S263"/>
    <mergeCell ref="T261:T262"/>
    <mergeCell ref="U261:W263"/>
    <mergeCell ref="X261:Z263"/>
    <mergeCell ref="AA261:AA263"/>
    <mergeCell ref="AB261:AB263"/>
    <mergeCell ref="AC261:AC263"/>
    <mergeCell ref="AD261:AD263"/>
    <mergeCell ref="AE261:AE263"/>
    <mergeCell ref="AF261:AF263"/>
    <mergeCell ref="AG261:AG263"/>
    <mergeCell ref="AH261:AH263"/>
    <mergeCell ref="J262:J263"/>
    <mergeCell ref="Q262:Q263"/>
    <mergeCell ref="B264:B266"/>
    <mergeCell ref="C264:C266"/>
    <mergeCell ref="D264:D266"/>
    <mergeCell ref="E264:E266"/>
    <mergeCell ref="F264:F266"/>
    <mergeCell ref="G264:G266"/>
    <mergeCell ref="H264:H266"/>
    <mergeCell ref="I264:I265"/>
    <mergeCell ref="K264:K266"/>
    <mergeCell ref="L264:L266"/>
    <mergeCell ref="M264:M265"/>
    <mergeCell ref="N264:N266"/>
    <mergeCell ref="O264:O265"/>
    <mergeCell ref="P264:P266"/>
    <mergeCell ref="R264:R266"/>
    <mergeCell ref="S264:S266"/>
    <mergeCell ref="T264:T265"/>
    <mergeCell ref="U264:W266"/>
    <mergeCell ref="X264:Z266"/>
    <mergeCell ref="AA264:AA266"/>
    <mergeCell ref="AB264:AB266"/>
    <mergeCell ref="AC264:AC266"/>
    <mergeCell ref="AD264:AD266"/>
    <mergeCell ref="AE264:AE266"/>
    <mergeCell ref="AF264:AF266"/>
    <mergeCell ref="AG264:AG266"/>
    <mergeCell ref="AH264:AH266"/>
    <mergeCell ref="J265:J266"/>
    <mergeCell ref="Q265:Q266"/>
    <mergeCell ref="B267:B269"/>
    <mergeCell ref="C267:C269"/>
    <mergeCell ref="D267:D269"/>
    <mergeCell ref="E267:E269"/>
    <mergeCell ref="F267:F269"/>
    <mergeCell ref="G267:G269"/>
    <mergeCell ref="H267:H269"/>
    <mergeCell ref="I267:I268"/>
    <mergeCell ref="K267:K269"/>
    <mergeCell ref="L267:L269"/>
    <mergeCell ref="M267:M268"/>
    <mergeCell ref="N267:N269"/>
    <mergeCell ref="O267:O268"/>
    <mergeCell ref="P267:P269"/>
    <mergeCell ref="R267:R269"/>
    <mergeCell ref="S267:S269"/>
    <mergeCell ref="T267:T268"/>
    <mergeCell ref="U267:W269"/>
    <mergeCell ref="X267:Z269"/>
    <mergeCell ref="AA267:AA269"/>
    <mergeCell ref="AB267:AB269"/>
    <mergeCell ref="AC267:AC269"/>
    <mergeCell ref="AD267:AD269"/>
    <mergeCell ref="AE267:AE269"/>
    <mergeCell ref="AF267:AF269"/>
    <mergeCell ref="AG267:AG269"/>
    <mergeCell ref="AH267:AH269"/>
    <mergeCell ref="J268:J269"/>
    <mergeCell ref="Q268:Q269"/>
    <mergeCell ref="B270:B272"/>
    <mergeCell ref="C270:C272"/>
    <mergeCell ref="D270:D272"/>
    <mergeCell ref="E270:E272"/>
    <mergeCell ref="F270:F272"/>
    <mergeCell ref="G270:G272"/>
    <mergeCell ref="H270:H272"/>
    <mergeCell ref="I270:I271"/>
    <mergeCell ref="K270:K272"/>
    <mergeCell ref="L270:L272"/>
    <mergeCell ref="M270:M271"/>
    <mergeCell ref="N270:N272"/>
    <mergeCell ref="O270:O271"/>
    <mergeCell ref="P270:P272"/>
    <mergeCell ref="R270:R272"/>
    <mergeCell ref="S270:S272"/>
    <mergeCell ref="T270:T271"/>
    <mergeCell ref="U270:W272"/>
    <mergeCell ref="X270:Z272"/>
    <mergeCell ref="AA270:AA272"/>
    <mergeCell ref="AB270:AB272"/>
    <mergeCell ref="AC270:AC272"/>
    <mergeCell ref="AD270:AD272"/>
    <mergeCell ref="AE270:AE272"/>
    <mergeCell ref="AF270:AF272"/>
    <mergeCell ref="AG270:AG272"/>
    <mergeCell ref="AH270:AH272"/>
    <mergeCell ref="J271:J272"/>
    <mergeCell ref="Q271:Q272"/>
    <mergeCell ref="B273:B275"/>
    <mergeCell ref="C273:C275"/>
    <mergeCell ref="D273:D275"/>
    <mergeCell ref="E273:E275"/>
    <mergeCell ref="F273:F275"/>
    <mergeCell ref="G273:G275"/>
    <mergeCell ref="H273:H275"/>
    <mergeCell ref="I273:I274"/>
    <mergeCell ref="K273:K275"/>
    <mergeCell ref="L273:L275"/>
    <mergeCell ref="M273:M274"/>
    <mergeCell ref="N273:N275"/>
    <mergeCell ref="O273:O274"/>
    <mergeCell ref="P273:P275"/>
    <mergeCell ref="R273:R275"/>
    <mergeCell ref="S273:S275"/>
    <mergeCell ref="T273:T274"/>
    <mergeCell ref="U273:W275"/>
    <mergeCell ref="X273:Z275"/>
    <mergeCell ref="AA273:AA275"/>
    <mergeCell ref="AB273:AB275"/>
    <mergeCell ref="AC273:AC275"/>
    <mergeCell ref="AD273:AD275"/>
    <mergeCell ref="AE273:AE275"/>
    <mergeCell ref="AF273:AF275"/>
    <mergeCell ref="AG273:AG275"/>
    <mergeCell ref="AH273:AH275"/>
    <mergeCell ref="J274:J275"/>
    <mergeCell ref="Q274:Q275"/>
    <mergeCell ref="B276:B278"/>
    <mergeCell ref="C276:C278"/>
    <mergeCell ref="D276:D278"/>
    <mergeCell ref="E276:E278"/>
    <mergeCell ref="F276:F278"/>
    <mergeCell ref="G276:G278"/>
    <mergeCell ref="H276:H278"/>
    <mergeCell ref="I276:I277"/>
    <mergeCell ref="K276:K278"/>
    <mergeCell ref="L276:L278"/>
    <mergeCell ref="M276:M277"/>
    <mergeCell ref="N276:N278"/>
    <mergeCell ref="O276:O277"/>
    <mergeCell ref="P276:P278"/>
    <mergeCell ref="R276:R278"/>
    <mergeCell ref="S276:S278"/>
    <mergeCell ref="T276:T277"/>
    <mergeCell ref="U276:W278"/>
    <mergeCell ref="X276:Z278"/>
    <mergeCell ref="AA276:AA278"/>
    <mergeCell ref="AB276:AB278"/>
    <mergeCell ref="AC276:AC278"/>
    <mergeCell ref="AD276:AD278"/>
    <mergeCell ref="AE276:AE278"/>
    <mergeCell ref="AF276:AF278"/>
    <mergeCell ref="AG276:AG278"/>
    <mergeCell ref="AH276:AH278"/>
    <mergeCell ref="J277:J278"/>
    <mergeCell ref="Q277:Q278"/>
    <mergeCell ref="B279:B281"/>
    <mergeCell ref="C279:C281"/>
    <mergeCell ref="D279:D281"/>
    <mergeCell ref="E279:E281"/>
    <mergeCell ref="F279:F281"/>
    <mergeCell ref="G279:G281"/>
    <mergeCell ref="H279:H281"/>
    <mergeCell ref="I279:I280"/>
    <mergeCell ref="K279:K281"/>
    <mergeCell ref="L279:L281"/>
    <mergeCell ref="M279:M280"/>
    <mergeCell ref="N279:N281"/>
    <mergeCell ref="O279:O280"/>
    <mergeCell ref="P279:P281"/>
    <mergeCell ref="R279:R281"/>
    <mergeCell ref="S279:S281"/>
    <mergeCell ref="T279:T280"/>
    <mergeCell ref="U279:W281"/>
    <mergeCell ref="X279:Z281"/>
    <mergeCell ref="AA279:AA281"/>
    <mergeCell ref="AB279:AB281"/>
    <mergeCell ref="AC279:AC281"/>
    <mergeCell ref="AD279:AD281"/>
    <mergeCell ref="AE279:AE281"/>
    <mergeCell ref="AF279:AF281"/>
    <mergeCell ref="AG279:AG281"/>
    <mergeCell ref="AH279:AH281"/>
    <mergeCell ref="J280:J281"/>
    <mergeCell ref="Q280:Q281"/>
    <mergeCell ref="B282:B284"/>
    <mergeCell ref="C282:C284"/>
    <mergeCell ref="D282:D284"/>
    <mergeCell ref="E282:E284"/>
    <mergeCell ref="F282:F284"/>
    <mergeCell ref="G282:G284"/>
    <mergeCell ref="H282:H284"/>
    <mergeCell ref="I282:I283"/>
    <mergeCell ref="K282:K284"/>
    <mergeCell ref="L282:L284"/>
    <mergeCell ref="M282:M283"/>
    <mergeCell ref="N282:N284"/>
    <mergeCell ref="O282:O283"/>
    <mergeCell ref="P282:P284"/>
    <mergeCell ref="R282:R284"/>
    <mergeCell ref="S282:S284"/>
    <mergeCell ref="T282:T283"/>
    <mergeCell ref="U282:W284"/>
    <mergeCell ref="X282:Z284"/>
    <mergeCell ref="AA282:AA284"/>
    <mergeCell ref="AB282:AB284"/>
    <mergeCell ref="AC282:AC284"/>
    <mergeCell ref="AD282:AD284"/>
    <mergeCell ref="AE282:AE284"/>
    <mergeCell ref="AF282:AF284"/>
    <mergeCell ref="AG282:AG284"/>
    <mergeCell ref="AH282:AH284"/>
    <mergeCell ref="J283:J284"/>
    <mergeCell ref="Q283:Q284"/>
    <mergeCell ref="B285:B287"/>
    <mergeCell ref="C285:C287"/>
    <mergeCell ref="D285:D287"/>
    <mergeCell ref="E285:E287"/>
    <mergeCell ref="F285:F287"/>
    <mergeCell ref="G285:G287"/>
    <mergeCell ref="H285:H287"/>
    <mergeCell ref="I285:I286"/>
    <mergeCell ref="K285:K287"/>
    <mergeCell ref="L285:L287"/>
    <mergeCell ref="M285:M286"/>
    <mergeCell ref="N285:N287"/>
    <mergeCell ref="O285:O286"/>
    <mergeCell ref="P285:P287"/>
    <mergeCell ref="R285:R287"/>
    <mergeCell ref="S285:S287"/>
    <mergeCell ref="T285:T286"/>
    <mergeCell ref="U285:W287"/>
    <mergeCell ref="X285:Z287"/>
    <mergeCell ref="AA285:AA287"/>
    <mergeCell ref="AB285:AB287"/>
    <mergeCell ref="AC285:AC287"/>
    <mergeCell ref="AD285:AD287"/>
    <mergeCell ref="AE285:AE287"/>
    <mergeCell ref="AF285:AF287"/>
    <mergeCell ref="AG285:AG287"/>
    <mergeCell ref="AH285:AH287"/>
    <mergeCell ref="J286:J287"/>
    <mergeCell ref="Q286:Q287"/>
    <mergeCell ref="B288:B290"/>
    <mergeCell ref="C288:C290"/>
    <mergeCell ref="D288:D290"/>
    <mergeCell ref="E288:E290"/>
    <mergeCell ref="F288:F290"/>
    <mergeCell ref="G288:G290"/>
    <mergeCell ref="H288:H290"/>
    <mergeCell ref="I288:I289"/>
    <mergeCell ref="K288:K290"/>
    <mergeCell ref="L288:L290"/>
    <mergeCell ref="M288:M289"/>
    <mergeCell ref="N288:N290"/>
    <mergeCell ref="O288:O289"/>
    <mergeCell ref="P288:P290"/>
    <mergeCell ref="R288:R290"/>
    <mergeCell ref="S288:S290"/>
    <mergeCell ref="T288:T289"/>
    <mergeCell ref="U288:W290"/>
    <mergeCell ref="X288:Z290"/>
    <mergeCell ref="AA288:AA290"/>
    <mergeCell ref="AB288:AB290"/>
    <mergeCell ref="AC288:AC290"/>
    <mergeCell ref="AD288:AD290"/>
    <mergeCell ref="AE288:AE290"/>
    <mergeCell ref="AF288:AF290"/>
    <mergeCell ref="AG288:AG290"/>
    <mergeCell ref="AH288:AH290"/>
    <mergeCell ref="J289:J290"/>
    <mergeCell ref="Q289:Q290"/>
    <mergeCell ref="B291:B293"/>
    <mergeCell ref="C291:C293"/>
    <mergeCell ref="D291:D293"/>
    <mergeCell ref="E291:E293"/>
    <mergeCell ref="F291:F293"/>
    <mergeCell ref="G291:G293"/>
    <mergeCell ref="H291:H293"/>
    <mergeCell ref="I291:I292"/>
    <mergeCell ref="K291:K293"/>
    <mergeCell ref="L291:L293"/>
    <mergeCell ref="M291:M292"/>
    <mergeCell ref="N291:N293"/>
    <mergeCell ref="O291:O292"/>
    <mergeCell ref="P291:P293"/>
    <mergeCell ref="R291:R293"/>
    <mergeCell ref="S291:S293"/>
    <mergeCell ref="T291:T292"/>
    <mergeCell ref="U291:W293"/>
    <mergeCell ref="X291:Z293"/>
    <mergeCell ref="AA291:AA293"/>
    <mergeCell ref="AB291:AB293"/>
    <mergeCell ref="AC291:AC293"/>
    <mergeCell ref="AD291:AD293"/>
    <mergeCell ref="AE291:AE293"/>
    <mergeCell ref="AF291:AF293"/>
    <mergeCell ref="AG291:AG293"/>
    <mergeCell ref="AH291:AH293"/>
    <mergeCell ref="J292:J293"/>
    <mergeCell ref="Q292:Q293"/>
    <mergeCell ref="B294:B296"/>
    <mergeCell ref="C294:C296"/>
    <mergeCell ref="D294:D296"/>
    <mergeCell ref="E294:E296"/>
    <mergeCell ref="F294:F296"/>
    <mergeCell ref="G294:G296"/>
    <mergeCell ref="H294:H296"/>
    <mergeCell ref="I294:I295"/>
    <mergeCell ref="K294:K296"/>
    <mergeCell ref="L294:L296"/>
    <mergeCell ref="M294:M295"/>
    <mergeCell ref="N294:N296"/>
    <mergeCell ref="O294:O295"/>
    <mergeCell ref="P294:P296"/>
    <mergeCell ref="R294:R296"/>
    <mergeCell ref="S294:S296"/>
    <mergeCell ref="T294:T295"/>
    <mergeCell ref="U294:W296"/>
    <mergeCell ref="X294:Z296"/>
    <mergeCell ref="AA294:AA296"/>
    <mergeCell ref="AB294:AB296"/>
    <mergeCell ref="AC294:AC296"/>
    <mergeCell ref="AD294:AD296"/>
    <mergeCell ref="AE294:AE296"/>
    <mergeCell ref="AF294:AF296"/>
    <mergeCell ref="AG294:AG296"/>
    <mergeCell ref="AH294:AH296"/>
    <mergeCell ref="J295:J296"/>
    <mergeCell ref="Q295:Q296"/>
    <mergeCell ref="B297:B299"/>
    <mergeCell ref="C297:C299"/>
    <mergeCell ref="D297:D299"/>
    <mergeCell ref="E297:E299"/>
    <mergeCell ref="F297:F299"/>
    <mergeCell ref="G297:G299"/>
    <mergeCell ref="H297:H299"/>
    <mergeCell ref="I297:I298"/>
    <mergeCell ref="K297:K299"/>
    <mergeCell ref="L297:L299"/>
    <mergeCell ref="M297:M298"/>
    <mergeCell ref="N297:N299"/>
    <mergeCell ref="O297:O298"/>
    <mergeCell ref="P297:P299"/>
    <mergeCell ref="R297:R299"/>
    <mergeCell ref="S297:S299"/>
    <mergeCell ref="T297:T298"/>
    <mergeCell ref="U297:W299"/>
    <mergeCell ref="X297:Z299"/>
    <mergeCell ref="AA297:AA299"/>
    <mergeCell ref="AB297:AB299"/>
    <mergeCell ref="AC297:AC299"/>
    <mergeCell ref="AD297:AD299"/>
    <mergeCell ref="AE297:AE299"/>
    <mergeCell ref="AF297:AF299"/>
    <mergeCell ref="AG297:AG299"/>
    <mergeCell ref="AH297:AH299"/>
    <mergeCell ref="J298:J299"/>
    <mergeCell ref="Q298:Q299"/>
    <mergeCell ref="B300:B302"/>
    <mergeCell ref="C300:C302"/>
    <mergeCell ref="D300:D302"/>
    <mergeCell ref="E300:E302"/>
    <mergeCell ref="F300:F302"/>
    <mergeCell ref="G300:G302"/>
    <mergeCell ref="H300:H302"/>
    <mergeCell ref="I300:I301"/>
    <mergeCell ref="K300:K302"/>
    <mergeCell ref="L300:L302"/>
    <mergeCell ref="M300:M301"/>
    <mergeCell ref="N300:N302"/>
    <mergeCell ref="O300:O301"/>
    <mergeCell ref="P300:P302"/>
    <mergeCell ref="R300:R302"/>
    <mergeCell ref="S300:S302"/>
    <mergeCell ref="T300:T301"/>
    <mergeCell ref="U300:W302"/>
    <mergeCell ref="X300:Z302"/>
    <mergeCell ref="AA300:AA302"/>
    <mergeCell ref="AB300:AB302"/>
    <mergeCell ref="AC300:AC302"/>
    <mergeCell ref="AD300:AD302"/>
    <mergeCell ref="AE300:AE302"/>
    <mergeCell ref="AF300:AF302"/>
    <mergeCell ref="AG300:AG302"/>
    <mergeCell ref="AH300:AH302"/>
    <mergeCell ref="J301:J302"/>
    <mergeCell ref="Q301:Q302"/>
    <mergeCell ref="B303:B305"/>
    <mergeCell ref="C303:C305"/>
    <mergeCell ref="D303:D305"/>
    <mergeCell ref="E303:E305"/>
    <mergeCell ref="F303:F305"/>
    <mergeCell ref="G303:G305"/>
    <mergeCell ref="H303:H305"/>
    <mergeCell ref="I303:I304"/>
    <mergeCell ref="K303:K305"/>
    <mergeCell ref="L303:L305"/>
    <mergeCell ref="M303:M304"/>
    <mergeCell ref="N303:N305"/>
    <mergeCell ref="O303:O304"/>
    <mergeCell ref="P303:P305"/>
    <mergeCell ref="R303:R305"/>
    <mergeCell ref="S303:S305"/>
    <mergeCell ref="T303:T304"/>
    <mergeCell ref="U303:W305"/>
    <mergeCell ref="X303:Z305"/>
    <mergeCell ref="AA303:AA305"/>
    <mergeCell ref="AB303:AB305"/>
    <mergeCell ref="AC303:AC305"/>
    <mergeCell ref="AD303:AD305"/>
    <mergeCell ref="AE303:AE305"/>
    <mergeCell ref="AF303:AF305"/>
    <mergeCell ref="AG303:AG305"/>
    <mergeCell ref="AH303:AH305"/>
    <mergeCell ref="J304:J305"/>
    <mergeCell ref="Q304:Q305"/>
  </mergeCells>
  <dataValidations count="1">
    <dataValidation allowBlank="true" operator="between" showDropDown="false" showErrorMessage="false" showInputMessage="false" sqref="AN16:AN18" type="list">
      <formula1>$B$6:$B$305</formula1>
      <formula2>0</formula2>
    </dataValidation>
  </dataValidations>
  <printOptions headings="false" gridLines="false" gridLinesSet="true" horizontalCentered="false" verticalCentered="false"/>
  <pageMargins left="0.7" right="0.7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MJ30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5" topLeftCell="A6" activePane="bottomLeft" state="frozen"/>
      <selection pane="topLeft" activeCell="A1" activeCellId="0" sqref="A1"/>
      <selection pane="bottomLeft" activeCell="B24" activeCellId="0" sqref="B24"/>
    </sheetView>
  </sheetViews>
  <sheetFormatPr defaultRowHeight="14.25" zeroHeight="false" outlineLevelRow="0" outlineLevelCol="0"/>
  <cols>
    <col collapsed="false" customWidth="true" hidden="false" outlineLevel="0" max="1" min="1" style="1" width="3.99"/>
    <col collapsed="false" customWidth="true" hidden="false" outlineLevel="0" max="2" min="2" style="1" width="6.91"/>
    <col collapsed="false" customWidth="true" hidden="false" outlineLevel="0" max="3" min="3" style="1" width="13.07"/>
    <col collapsed="false" customWidth="true" hidden="false" outlineLevel="0" max="4" min="4" style="1" width="24.52"/>
    <col collapsed="false" customWidth="true" hidden="false" outlineLevel="0" max="6" min="5" style="1" width="13.07"/>
    <col collapsed="false" customWidth="true" hidden="false" outlineLevel="0" max="7" min="7" style="1" width="17.93"/>
    <col collapsed="false" customWidth="true" hidden="false" outlineLevel="0" max="9" min="8" style="1" width="15.55"/>
    <col collapsed="false" customWidth="true" hidden="false" outlineLevel="0" max="10" min="10" style="1" width="18.47"/>
    <col collapsed="false" customWidth="true" hidden="false" outlineLevel="0" max="11" min="11" style="1" width="17.28"/>
    <col collapsed="false" customWidth="true" hidden="false" outlineLevel="0" max="12" min="12" style="1" width="20.63"/>
    <col collapsed="false" customWidth="true" hidden="false" outlineLevel="0" max="13" min="13" style="1" width="28.3"/>
    <col collapsed="false" customWidth="true" hidden="false" outlineLevel="0" max="14" min="14" style="1" width="12.85"/>
    <col collapsed="false" customWidth="true" hidden="false" outlineLevel="0" max="15" min="15" style="1" width="17.49"/>
    <col collapsed="false" customWidth="true" hidden="false" outlineLevel="0" max="16" min="16" style="1" width="18.14"/>
    <col collapsed="false" customWidth="true" hidden="false" outlineLevel="0" max="17" min="17" style="1" width="18.79"/>
    <col collapsed="false" customWidth="true" hidden="false" outlineLevel="0" max="18" min="18" style="1" width="17.93"/>
    <col collapsed="false" customWidth="true" hidden="false" outlineLevel="0" max="19" min="19" style="1" width="11.66"/>
    <col collapsed="false" customWidth="true" hidden="false" outlineLevel="0" max="20" min="20" style="1" width="16.95"/>
    <col collapsed="false" customWidth="true" hidden="false" outlineLevel="0" max="26" min="21" style="1" width="15.88"/>
    <col collapsed="false" customWidth="true" hidden="false" outlineLevel="0" max="27" min="27" style="1" width="20.3"/>
    <col collapsed="false" customWidth="true" hidden="false" outlineLevel="0" max="28" min="28" style="1" width="10.91"/>
    <col collapsed="false" customWidth="true" hidden="false" outlineLevel="0" max="30" min="29" style="1" width="12.31"/>
    <col collapsed="false" customWidth="true" hidden="false" outlineLevel="0" max="31" min="31" style="1" width="11.88"/>
    <col collapsed="false" customWidth="true" hidden="false" outlineLevel="0" max="32" min="32" style="1" width="13.5"/>
    <col collapsed="false" customWidth="true" hidden="false" outlineLevel="0" max="33" min="33" style="1" width="14.26"/>
    <col collapsed="false" customWidth="true" hidden="false" outlineLevel="0" max="34" min="34" style="1" width="14.47"/>
    <col collapsed="false" customWidth="true" hidden="false" outlineLevel="0" max="35" min="35" style="1" width="3.99"/>
    <col collapsed="false" customWidth="true" hidden="false" outlineLevel="0" max="36" min="36" style="1" width="28.51"/>
    <col collapsed="false" customWidth="true" hidden="false" outlineLevel="0" max="37" min="37" style="1" width="13.93"/>
    <col collapsed="false" customWidth="true" hidden="false" outlineLevel="0" max="39" min="38" style="1" width="13.29"/>
    <col collapsed="false" customWidth="true" hidden="false" outlineLevel="0" max="42" min="40" style="1" width="11.12"/>
    <col collapsed="false" customWidth="true" hidden="false" outlineLevel="0" max="43" min="43" style="1" width="13.07"/>
    <col collapsed="false" customWidth="true" hidden="false" outlineLevel="0" max="44" min="44" style="1" width="11.12"/>
    <col collapsed="false" customWidth="true" hidden="false" outlineLevel="0" max="45" min="45" style="1" width="11.66"/>
    <col collapsed="false" customWidth="true" hidden="false" outlineLevel="0" max="46" min="46" style="1" width="11.12"/>
    <col collapsed="false" customWidth="true" hidden="false" outlineLevel="0" max="49" min="47" style="1" width="13.5"/>
    <col collapsed="false" customWidth="true" hidden="false" outlineLevel="0" max="1025" min="50" style="1" width="11.12"/>
  </cols>
  <sheetData>
    <row r="1" customFormat="false" ht="13.5" hidden="false" customHeight="true" outlineLevel="0" collapsed="false">
      <c r="A1" s="0"/>
      <c r="B1" s="0"/>
      <c r="C1" s="0"/>
      <c r="D1" s="0"/>
      <c r="E1" s="0"/>
      <c r="F1" s="0"/>
      <c r="G1" s="0"/>
      <c r="H1" s="0"/>
      <c r="I1" s="0"/>
      <c r="J1" s="0"/>
      <c r="K1" s="0"/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  <c r="IX1" s="0"/>
      <c r="IY1" s="0"/>
      <c r="IZ1" s="0"/>
      <c r="JA1" s="0"/>
      <c r="JB1" s="0"/>
      <c r="JC1" s="0"/>
      <c r="JD1" s="0"/>
      <c r="JE1" s="0"/>
      <c r="JF1" s="0"/>
      <c r="JG1" s="0"/>
      <c r="JH1" s="0"/>
      <c r="JI1" s="0"/>
      <c r="JJ1" s="0"/>
      <c r="JK1" s="0"/>
      <c r="JL1" s="0"/>
      <c r="JM1" s="0"/>
      <c r="JN1" s="0"/>
      <c r="JO1" s="0"/>
      <c r="JP1" s="0"/>
      <c r="JQ1" s="0"/>
      <c r="JR1" s="0"/>
      <c r="JS1" s="0"/>
      <c r="JT1" s="0"/>
      <c r="JU1" s="0"/>
      <c r="JV1" s="0"/>
      <c r="JW1" s="0"/>
      <c r="JX1" s="0"/>
      <c r="JY1" s="0"/>
      <c r="JZ1" s="0"/>
      <c r="KA1" s="0"/>
      <c r="KB1" s="0"/>
      <c r="KC1" s="0"/>
      <c r="KD1" s="0"/>
      <c r="KE1" s="0"/>
      <c r="KF1" s="0"/>
      <c r="KG1" s="0"/>
      <c r="KH1" s="0"/>
      <c r="KI1" s="0"/>
      <c r="KJ1" s="0"/>
      <c r="KK1" s="0"/>
      <c r="KL1" s="0"/>
      <c r="KM1" s="0"/>
      <c r="KN1" s="0"/>
      <c r="KO1" s="0"/>
      <c r="KP1" s="0"/>
      <c r="KQ1" s="0"/>
      <c r="KR1" s="0"/>
      <c r="KS1" s="0"/>
      <c r="KT1" s="0"/>
      <c r="KU1" s="0"/>
      <c r="KV1" s="0"/>
      <c r="KW1" s="0"/>
      <c r="KX1" s="0"/>
      <c r="KY1" s="0"/>
      <c r="KZ1" s="0"/>
      <c r="LA1" s="0"/>
      <c r="LB1" s="0"/>
      <c r="LC1" s="0"/>
      <c r="LD1" s="0"/>
      <c r="LE1" s="0"/>
      <c r="LF1" s="0"/>
      <c r="LG1" s="0"/>
      <c r="LH1" s="0"/>
      <c r="LI1" s="0"/>
      <c r="LJ1" s="0"/>
      <c r="LK1" s="0"/>
      <c r="LL1" s="0"/>
      <c r="LM1" s="0"/>
      <c r="LN1" s="0"/>
      <c r="LO1" s="0"/>
      <c r="LP1" s="0"/>
      <c r="LQ1" s="0"/>
      <c r="LR1" s="0"/>
      <c r="LS1" s="0"/>
      <c r="LT1" s="0"/>
      <c r="LU1" s="0"/>
      <c r="LV1" s="0"/>
      <c r="LW1" s="0"/>
      <c r="LX1" s="0"/>
      <c r="LY1" s="0"/>
      <c r="LZ1" s="0"/>
      <c r="MA1" s="0"/>
      <c r="MB1" s="0"/>
      <c r="MC1" s="0"/>
      <c r="MD1" s="0"/>
      <c r="ME1" s="0"/>
      <c r="MF1" s="0"/>
      <c r="MG1" s="0"/>
      <c r="MH1" s="0"/>
      <c r="MI1" s="0"/>
      <c r="MJ1" s="0"/>
      <c r="MK1" s="0"/>
      <c r="ML1" s="0"/>
      <c r="MM1" s="0"/>
      <c r="MN1" s="0"/>
      <c r="MO1" s="0"/>
      <c r="MP1" s="0"/>
      <c r="MQ1" s="0"/>
      <c r="MR1" s="0"/>
      <c r="MS1" s="0"/>
      <c r="MT1" s="0"/>
      <c r="MU1" s="0"/>
      <c r="MV1" s="0"/>
      <c r="MW1" s="0"/>
      <c r="MX1" s="0"/>
      <c r="MY1" s="0"/>
      <c r="MZ1" s="0"/>
      <c r="NA1" s="0"/>
      <c r="NB1" s="0"/>
      <c r="NC1" s="0"/>
      <c r="ND1" s="0"/>
      <c r="NE1" s="0"/>
      <c r="NF1" s="0"/>
      <c r="NG1" s="0"/>
      <c r="NH1" s="0"/>
      <c r="NI1" s="0"/>
      <c r="NJ1" s="0"/>
      <c r="NK1" s="0"/>
      <c r="NL1" s="0"/>
      <c r="NM1" s="0"/>
      <c r="NN1" s="0"/>
      <c r="NO1" s="0"/>
      <c r="NP1" s="0"/>
      <c r="NQ1" s="0"/>
      <c r="NR1" s="0"/>
      <c r="NS1" s="0"/>
      <c r="NT1" s="0"/>
      <c r="NU1" s="0"/>
      <c r="NV1" s="0"/>
      <c r="NW1" s="0"/>
      <c r="NX1" s="0"/>
      <c r="NY1" s="0"/>
      <c r="NZ1" s="0"/>
      <c r="OA1" s="0"/>
      <c r="OB1" s="0"/>
      <c r="OC1" s="0"/>
      <c r="OD1" s="0"/>
      <c r="OE1" s="0"/>
      <c r="OF1" s="0"/>
      <c r="OG1" s="0"/>
      <c r="OH1" s="0"/>
      <c r="OI1" s="0"/>
      <c r="OJ1" s="0"/>
      <c r="OK1" s="0"/>
      <c r="OL1" s="0"/>
      <c r="OM1" s="0"/>
      <c r="ON1" s="0"/>
      <c r="OO1" s="0"/>
      <c r="OP1" s="0"/>
      <c r="OQ1" s="0"/>
      <c r="OR1" s="0"/>
      <c r="OS1" s="0"/>
      <c r="OT1" s="0"/>
      <c r="OU1" s="0"/>
      <c r="OV1" s="0"/>
      <c r="OW1" s="0"/>
      <c r="OX1" s="0"/>
      <c r="OY1" s="0"/>
      <c r="OZ1" s="0"/>
      <c r="PA1" s="0"/>
      <c r="PB1" s="0"/>
      <c r="PC1" s="0"/>
      <c r="PD1" s="0"/>
      <c r="PE1" s="0"/>
      <c r="PF1" s="0"/>
      <c r="PG1" s="0"/>
      <c r="PH1" s="0"/>
      <c r="PI1" s="0"/>
      <c r="PJ1" s="0"/>
      <c r="PK1" s="0"/>
      <c r="PL1" s="0"/>
      <c r="PM1" s="0"/>
      <c r="PN1" s="0"/>
      <c r="PO1" s="0"/>
      <c r="PP1" s="0"/>
      <c r="PQ1" s="0"/>
      <c r="PR1" s="0"/>
      <c r="PS1" s="0"/>
      <c r="PT1" s="0"/>
      <c r="PU1" s="0"/>
      <c r="PV1" s="0"/>
      <c r="PW1" s="0"/>
      <c r="PX1" s="0"/>
      <c r="PY1" s="0"/>
      <c r="PZ1" s="0"/>
      <c r="QA1" s="0"/>
      <c r="QB1" s="0"/>
      <c r="QC1" s="0"/>
      <c r="QD1" s="0"/>
      <c r="QE1" s="0"/>
      <c r="QF1" s="0"/>
      <c r="QG1" s="0"/>
      <c r="QH1" s="0"/>
      <c r="QI1" s="0"/>
      <c r="QJ1" s="0"/>
      <c r="QK1" s="0"/>
      <c r="QL1" s="0"/>
      <c r="QM1" s="0"/>
      <c r="QN1" s="0"/>
      <c r="QO1" s="0"/>
      <c r="QP1" s="0"/>
      <c r="QQ1" s="0"/>
      <c r="QR1" s="0"/>
      <c r="QS1" s="0"/>
      <c r="QT1" s="0"/>
      <c r="QU1" s="0"/>
      <c r="QV1" s="0"/>
      <c r="QW1" s="0"/>
      <c r="QX1" s="0"/>
      <c r="QY1" s="0"/>
      <c r="QZ1" s="0"/>
      <c r="RA1" s="0"/>
      <c r="RB1" s="0"/>
      <c r="RC1" s="0"/>
      <c r="RD1" s="0"/>
      <c r="RE1" s="0"/>
      <c r="RF1" s="0"/>
      <c r="RG1" s="0"/>
      <c r="RH1" s="0"/>
      <c r="RI1" s="0"/>
      <c r="RJ1" s="0"/>
      <c r="RK1" s="0"/>
      <c r="RL1" s="0"/>
      <c r="RM1" s="0"/>
      <c r="RN1" s="0"/>
      <c r="RO1" s="0"/>
      <c r="RP1" s="0"/>
      <c r="RQ1" s="0"/>
      <c r="RR1" s="0"/>
      <c r="RS1" s="0"/>
      <c r="RT1" s="0"/>
      <c r="RU1" s="0"/>
      <c r="RV1" s="0"/>
      <c r="RW1" s="0"/>
      <c r="RX1" s="0"/>
      <c r="RY1" s="0"/>
      <c r="RZ1" s="0"/>
      <c r="SA1" s="0"/>
      <c r="SB1" s="0"/>
      <c r="SC1" s="0"/>
      <c r="SD1" s="0"/>
      <c r="SE1" s="0"/>
      <c r="SF1" s="0"/>
      <c r="SG1" s="0"/>
      <c r="SH1" s="0"/>
      <c r="SI1" s="0"/>
      <c r="SJ1" s="0"/>
      <c r="SK1" s="0"/>
      <c r="SL1" s="0"/>
      <c r="SM1" s="0"/>
      <c r="SN1" s="0"/>
      <c r="SO1" s="0"/>
      <c r="SP1" s="0"/>
      <c r="SQ1" s="0"/>
      <c r="SR1" s="0"/>
      <c r="SS1" s="0"/>
      <c r="ST1" s="0"/>
      <c r="SU1" s="0"/>
      <c r="SV1" s="0"/>
      <c r="SW1" s="0"/>
      <c r="SX1" s="0"/>
      <c r="SY1" s="0"/>
      <c r="SZ1" s="0"/>
      <c r="TA1" s="0"/>
      <c r="TB1" s="0"/>
      <c r="TC1" s="0"/>
      <c r="TD1" s="0"/>
      <c r="TE1" s="0"/>
      <c r="TF1" s="0"/>
      <c r="TG1" s="0"/>
      <c r="TH1" s="0"/>
      <c r="TI1" s="0"/>
      <c r="TJ1" s="0"/>
      <c r="TK1" s="0"/>
      <c r="TL1" s="0"/>
      <c r="TM1" s="0"/>
      <c r="TN1" s="0"/>
      <c r="TO1" s="0"/>
      <c r="TP1" s="0"/>
      <c r="TQ1" s="0"/>
      <c r="TR1" s="0"/>
      <c r="TS1" s="0"/>
      <c r="TT1" s="0"/>
      <c r="TU1" s="0"/>
      <c r="TV1" s="0"/>
      <c r="TW1" s="0"/>
      <c r="TX1" s="0"/>
      <c r="TY1" s="0"/>
      <c r="TZ1" s="0"/>
      <c r="UA1" s="0"/>
      <c r="UB1" s="0"/>
      <c r="UC1" s="0"/>
      <c r="UD1" s="0"/>
      <c r="UE1" s="0"/>
      <c r="UF1" s="0"/>
      <c r="UG1" s="0"/>
      <c r="UH1" s="0"/>
      <c r="UI1" s="0"/>
      <c r="UJ1" s="0"/>
      <c r="UK1" s="0"/>
      <c r="UL1" s="0"/>
      <c r="UM1" s="0"/>
      <c r="UN1" s="0"/>
      <c r="UO1" s="0"/>
      <c r="UP1" s="0"/>
      <c r="UQ1" s="0"/>
      <c r="UR1" s="0"/>
      <c r="US1" s="0"/>
      <c r="UT1" s="0"/>
      <c r="UU1" s="0"/>
      <c r="UV1" s="0"/>
      <c r="UW1" s="0"/>
      <c r="UX1" s="0"/>
      <c r="UY1" s="0"/>
      <c r="UZ1" s="0"/>
      <c r="VA1" s="0"/>
      <c r="VB1" s="0"/>
      <c r="VC1" s="0"/>
      <c r="VD1" s="0"/>
      <c r="VE1" s="0"/>
      <c r="VF1" s="0"/>
      <c r="VG1" s="0"/>
      <c r="VH1" s="0"/>
      <c r="VI1" s="0"/>
      <c r="VJ1" s="0"/>
      <c r="VK1" s="0"/>
      <c r="VL1" s="0"/>
      <c r="VM1" s="0"/>
      <c r="VN1" s="0"/>
      <c r="VO1" s="0"/>
      <c r="VP1" s="0"/>
      <c r="VQ1" s="0"/>
      <c r="VR1" s="0"/>
      <c r="VS1" s="0"/>
      <c r="VT1" s="0"/>
      <c r="VU1" s="0"/>
      <c r="VV1" s="0"/>
      <c r="VW1" s="0"/>
      <c r="VX1" s="0"/>
      <c r="VY1" s="0"/>
      <c r="VZ1" s="0"/>
      <c r="WA1" s="0"/>
      <c r="WB1" s="0"/>
      <c r="WC1" s="0"/>
      <c r="WD1" s="0"/>
      <c r="WE1" s="0"/>
      <c r="WF1" s="0"/>
      <c r="WG1" s="0"/>
      <c r="WH1" s="0"/>
      <c r="WI1" s="0"/>
      <c r="WJ1" s="0"/>
      <c r="WK1" s="0"/>
      <c r="WL1" s="0"/>
      <c r="WM1" s="0"/>
      <c r="WN1" s="0"/>
      <c r="WO1" s="0"/>
      <c r="WP1" s="0"/>
      <c r="WQ1" s="0"/>
      <c r="WR1" s="0"/>
      <c r="WS1" s="0"/>
      <c r="WT1" s="0"/>
      <c r="WU1" s="0"/>
      <c r="WV1" s="0"/>
      <c r="WW1" s="0"/>
      <c r="WX1" s="0"/>
      <c r="WY1" s="0"/>
      <c r="WZ1" s="0"/>
      <c r="XA1" s="0"/>
      <c r="XB1" s="0"/>
      <c r="XC1" s="0"/>
      <c r="XD1" s="0"/>
      <c r="XE1" s="0"/>
      <c r="XF1" s="0"/>
      <c r="XG1" s="0"/>
      <c r="XH1" s="0"/>
      <c r="XI1" s="0"/>
      <c r="XJ1" s="0"/>
      <c r="XK1" s="0"/>
      <c r="XL1" s="0"/>
      <c r="XM1" s="0"/>
      <c r="XN1" s="0"/>
      <c r="XO1" s="0"/>
      <c r="XP1" s="0"/>
      <c r="XQ1" s="0"/>
      <c r="XR1" s="0"/>
      <c r="XS1" s="0"/>
      <c r="XT1" s="0"/>
      <c r="XU1" s="0"/>
      <c r="XV1" s="0"/>
      <c r="XW1" s="0"/>
      <c r="XX1" s="0"/>
      <c r="XY1" s="0"/>
      <c r="XZ1" s="0"/>
      <c r="YA1" s="0"/>
      <c r="YB1" s="0"/>
      <c r="YC1" s="0"/>
      <c r="YD1" s="0"/>
      <c r="YE1" s="0"/>
      <c r="YF1" s="0"/>
      <c r="YG1" s="0"/>
      <c r="YH1" s="0"/>
      <c r="YI1" s="0"/>
      <c r="YJ1" s="0"/>
      <c r="YK1" s="0"/>
      <c r="YL1" s="0"/>
      <c r="YM1" s="0"/>
      <c r="YN1" s="0"/>
      <c r="YO1" s="0"/>
      <c r="YP1" s="0"/>
      <c r="YQ1" s="0"/>
      <c r="YR1" s="0"/>
      <c r="YS1" s="0"/>
      <c r="YT1" s="0"/>
      <c r="YU1" s="0"/>
      <c r="YV1" s="0"/>
      <c r="YW1" s="0"/>
      <c r="YX1" s="0"/>
      <c r="YY1" s="0"/>
      <c r="YZ1" s="0"/>
      <c r="ZA1" s="0"/>
      <c r="ZB1" s="0"/>
      <c r="ZC1" s="0"/>
      <c r="ZD1" s="0"/>
      <c r="ZE1" s="0"/>
      <c r="ZF1" s="0"/>
      <c r="ZG1" s="0"/>
      <c r="ZH1" s="0"/>
      <c r="ZI1" s="0"/>
      <c r="ZJ1" s="0"/>
      <c r="ZK1" s="0"/>
      <c r="ZL1" s="0"/>
      <c r="ZM1" s="0"/>
      <c r="ZN1" s="0"/>
      <c r="ZO1" s="0"/>
      <c r="ZP1" s="0"/>
      <c r="ZQ1" s="0"/>
      <c r="ZR1" s="0"/>
      <c r="ZS1" s="0"/>
      <c r="ZT1" s="0"/>
      <c r="ZU1" s="0"/>
      <c r="ZV1" s="0"/>
      <c r="ZW1" s="0"/>
      <c r="ZX1" s="0"/>
      <c r="ZY1" s="0"/>
      <c r="ZZ1" s="0"/>
      <c r="AAA1" s="0"/>
      <c r="AAB1" s="0"/>
      <c r="AAC1" s="0"/>
      <c r="AAD1" s="0"/>
      <c r="AAE1" s="0"/>
      <c r="AAF1" s="0"/>
      <c r="AAG1" s="0"/>
      <c r="AAH1" s="0"/>
      <c r="AAI1" s="0"/>
      <c r="AAJ1" s="0"/>
      <c r="AAK1" s="0"/>
      <c r="AAL1" s="0"/>
      <c r="AAM1" s="0"/>
      <c r="AAN1" s="0"/>
      <c r="AAO1" s="0"/>
      <c r="AAP1" s="0"/>
      <c r="AAQ1" s="0"/>
      <c r="AAR1" s="0"/>
      <c r="AAS1" s="0"/>
      <c r="AAT1" s="0"/>
      <c r="AAU1" s="0"/>
      <c r="AAV1" s="0"/>
      <c r="AAW1" s="0"/>
      <c r="AAX1" s="0"/>
      <c r="AAY1" s="0"/>
      <c r="AAZ1" s="0"/>
      <c r="ABA1" s="0"/>
      <c r="ABB1" s="0"/>
      <c r="ABC1" s="0"/>
      <c r="ABD1" s="0"/>
      <c r="ABE1" s="0"/>
      <c r="ABF1" s="0"/>
      <c r="ABG1" s="0"/>
      <c r="ABH1" s="0"/>
      <c r="ABI1" s="0"/>
      <c r="ABJ1" s="0"/>
      <c r="ABK1" s="0"/>
      <c r="ABL1" s="0"/>
      <c r="ABM1" s="0"/>
      <c r="ABN1" s="0"/>
      <c r="ABO1" s="0"/>
      <c r="ABP1" s="0"/>
      <c r="ABQ1" s="0"/>
      <c r="ABR1" s="0"/>
      <c r="ABS1" s="0"/>
      <c r="ABT1" s="0"/>
      <c r="ABU1" s="0"/>
      <c r="ABV1" s="0"/>
      <c r="ABW1" s="0"/>
      <c r="ABX1" s="0"/>
      <c r="ABY1" s="0"/>
      <c r="ABZ1" s="0"/>
      <c r="ACA1" s="0"/>
      <c r="ACB1" s="0"/>
      <c r="ACC1" s="0"/>
      <c r="ACD1" s="0"/>
      <c r="ACE1" s="0"/>
      <c r="ACF1" s="0"/>
      <c r="ACG1" s="0"/>
      <c r="ACH1" s="0"/>
      <c r="ACI1" s="0"/>
      <c r="ACJ1" s="0"/>
      <c r="ACK1" s="0"/>
      <c r="ACL1" s="0"/>
      <c r="ACM1" s="0"/>
      <c r="ACN1" s="0"/>
      <c r="ACO1" s="0"/>
      <c r="ACP1" s="0"/>
      <c r="ACQ1" s="0"/>
      <c r="ACR1" s="0"/>
      <c r="ACS1" s="0"/>
      <c r="ACT1" s="0"/>
      <c r="ACU1" s="0"/>
      <c r="ACV1" s="0"/>
      <c r="ACW1" s="0"/>
      <c r="ACX1" s="0"/>
      <c r="ACY1" s="0"/>
      <c r="ACZ1" s="0"/>
      <c r="ADA1" s="0"/>
      <c r="ADB1" s="0"/>
      <c r="ADC1" s="0"/>
      <c r="ADD1" s="0"/>
      <c r="ADE1" s="0"/>
      <c r="ADF1" s="0"/>
      <c r="ADG1" s="0"/>
      <c r="ADH1" s="0"/>
      <c r="ADI1" s="0"/>
      <c r="ADJ1" s="0"/>
      <c r="ADK1" s="0"/>
      <c r="ADL1" s="0"/>
      <c r="ADM1" s="0"/>
      <c r="ADN1" s="0"/>
      <c r="ADO1" s="0"/>
      <c r="ADP1" s="0"/>
      <c r="ADQ1" s="0"/>
      <c r="ADR1" s="0"/>
      <c r="ADS1" s="0"/>
      <c r="ADT1" s="0"/>
      <c r="ADU1" s="0"/>
      <c r="ADV1" s="0"/>
      <c r="ADW1" s="0"/>
      <c r="ADX1" s="0"/>
      <c r="ADY1" s="0"/>
      <c r="ADZ1" s="0"/>
      <c r="AEA1" s="0"/>
      <c r="AEB1" s="0"/>
      <c r="AEC1" s="0"/>
      <c r="AED1" s="0"/>
      <c r="AEE1" s="0"/>
      <c r="AEF1" s="0"/>
      <c r="AEG1" s="0"/>
      <c r="AEH1" s="0"/>
      <c r="AEI1" s="0"/>
      <c r="AEJ1" s="0"/>
      <c r="AEK1" s="0"/>
      <c r="AEL1" s="0"/>
      <c r="AEM1" s="0"/>
      <c r="AEN1" s="0"/>
      <c r="AEO1" s="0"/>
      <c r="AEP1" s="0"/>
      <c r="AEQ1" s="0"/>
      <c r="AER1" s="0"/>
      <c r="AES1" s="0"/>
      <c r="AET1" s="0"/>
      <c r="AEU1" s="0"/>
      <c r="AEV1" s="0"/>
      <c r="AEW1" s="0"/>
      <c r="AEX1" s="0"/>
      <c r="AEY1" s="0"/>
      <c r="AEZ1" s="0"/>
      <c r="AFA1" s="0"/>
      <c r="AFB1" s="0"/>
      <c r="AFC1" s="0"/>
      <c r="AFD1" s="0"/>
      <c r="AFE1" s="0"/>
      <c r="AFF1" s="0"/>
      <c r="AFG1" s="0"/>
      <c r="AFH1" s="0"/>
      <c r="AFI1" s="0"/>
      <c r="AFJ1" s="0"/>
      <c r="AFK1" s="0"/>
      <c r="AFL1" s="0"/>
      <c r="AFM1" s="0"/>
      <c r="AFN1" s="0"/>
      <c r="AFO1" s="0"/>
      <c r="AFP1" s="0"/>
      <c r="AFQ1" s="0"/>
      <c r="AFR1" s="0"/>
      <c r="AFS1" s="0"/>
      <c r="AFT1" s="0"/>
      <c r="AFU1" s="0"/>
      <c r="AFV1" s="0"/>
      <c r="AFW1" s="0"/>
      <c r="AFX1" s="0"/>
      <c r="AFY1" s="0"/>
      <c r="AFZ1" s="0"/>
      <c r="AGA1" s="0"/>
      <c r="AGB1" s="0"/>
      <c r="AGC1" s="0"/>
      <c r="AGD1" s="0"/>
      <c r="AGE1" s="0"/>
      <c r="AGF1" s="0"/>
      <c r="AGG1" s="0"/>
      <c r="AGH1" s="0"/>
      <c r="AGI1" s="0"/>
      <c r="AGJ1" s="0"/>
      <c r="AGK1" s="0"/>
      <c r="AGL1" s="0"/>
      <c r="AGM1" s="0"/>
      <c r="AGN1" s="0"/>
      <c r="AGO1" s="0"/>
      <c r="AGP1" s="0"/>
      <c r="AGQ1" s="0"/>
      <c r="AGR1" s="0"/>
      <c r="AGS1" s="0"/>
      <c r="AGT1" s="0"/>
      <c r="AGU1" s="0"/>
      <c r="AGV1" s="0"/>
      <c r="AGW1" s="0"/>
      <c r="AGX1" s="0"/>
      <c r="AGY1" s="0"/>
      <c r="AGZ1" s="0"/>
      <c r="AHA1" s="0"/>
      <c r="AHB1" s="0"/>
      <c r="AHC1" s="0"/>
      <c r="AHD1" s="0"/>
      <c r="AHE1" s="0"/>
      <c r="AHF1" s="0"/>
      <c r="AHG1" s="0"/>
      <c r="AHH1" s="0"/>
      <c r="AHI1" s="0"/>
      <c r="AHJ1" s="0"/>
      <c r="AHK1" s="0"/>
      <c r="AHL1" s="0"/>
      <c r="AHM1" s="0"/>
      <c r="AHN1" s="0"/>
      <c r="AHO1" s="0"/>
      <c r="AHP1" s="0"/>
      <c r="AHQ1" s="0"/>
      <c r="AHR1" s="0"/>
      <c r="AHS1" s="0"/>
      <c r="AHT1" s="0"/>
      <c r="AHU1" s="0"/>
      <c r="AHV1" s="0"/>
      <c r="AHW1" s="0"/>
      <c r="AHX1" s="0"/>
      <c r="AHY1" s="0"/>
      <c r="AHZ1" s="0"/>
      <c r="AIA1" s="0"/>
      <c r="AIB1" s="0"/>
      <c r="AIC1" s="0"/>
      <c r="AID1" s="0"/>
      <c r="AIE1" s="0"/>
      <c r="AIF1" s="0"/>
      <c r="AIG1" s="0"/>
      <c r="AIH1" s="0"/>
      <c r="AII1" s="0"/>
      <c r="AIJ1" s="0"/>
      <c r="AIK1" s="0"/>
      <c r="AIL1" s="0"/>
      <c r="AIM1" s="0"/>
      <c r="AIN1" s="0"/>
      <c r="AIO1" s="0"/>
      <c r="AIP1" s="0"/>
      <c r="AIQ1" s="0"/>
      <c r="AIR1" s="0"/>
      <c r="AIS1" s="0"/>
      <c r="AIT1" s="0"/>
      <c r="AIU1" s="0"/>
      <c r="AIV1" s="0"/>
      <c r="AIW1" s="0"/>
      <c r="AIX1" s="0"/>
      <c r="AIY1" s="0"/>
      <c r="AIZ1" s="0"/>
      <c r="AJA1" s="0"/>
      <c r="AJB1" s="0"/>
      <c r="AJC1" s="0"/>
      <c r="AJD1" s="0"/>
      <c r="AJE1" s="0"/>
      <c r="AJF1" s="0"/>
      <c r="AJG1" s="0"/>
      <c r="AJH1" s="0"/>
      <c r="AJI1" s="0"/>
      <c r="AJJ1" s="0"/>
      <c r="AJK1" s="0"/>
      <c r="AJL1" s="0"/>
      <c r="AJM1" s="0"/>
      <c r="AJN1" s="0"/>
      <c r="AJO1" s="0"/>
      <c r="AJP1" s="0"/>
      <c r="AJQ1" s="0"/>
      <c r="AJR1" s="0"/>
      <c r="AJS1" s="0"/>
      <c r="AJT1" s="0"/>
      <c r="AJU1" s="0"/>
      <c r="AJV1" s="0"/>
      <c r="AJW1" s="0"/>
      <c r="AJX1" s="0"/>
      <c r="AJY1" s="0"/>
      <c r="AJZ1" s="0"/>
      <c r="AKA1" s="0"/>
      <c r="AKB1" s="0"/>
      <c r="AKC1" s="0"/>
      <c r="AKD1" s="0"/>
      <c r="AKE1" s="0"/>
      <c r="AKF1" s="0"/>
      <c r="AKG1" s="0"/>
      <c r="AKH1" s="0"/>
      <c r="AKI1" s="0"/>
      <c r="AKJ1" s="0"/>
      <c r="AKK1" s="0"/>
      <c r="AKL1" s="0"/>
      <c r="AKM1" s="0"/>
      <c r="AKN1" s="0"/>
      <c r="AKO1" s="0"/>
      <c r="AKP1" s="0"/>
      <c r="AKQ1" s="0"/>
      <c r="AKR1" s="0"/>
      <c r="AKS1" s="0"/>
      <c r="AKT1" s="0"/>
      <c r="AKU1" s="0"/>
      <c r="AKV1" s="0"/>
      <c r="AKW1" s="0"/>
      <c r="AKX1" s="0"/>
      <c r="AKY1" s="0"/>
      <c r="AKZ1" s="0"/>
      <c r="ALA1" s="0"/>
      <c r="ALB1" s="0"/>
      <c r="ALC1" s="0"/>
      <c r="ALD1" s="0"/>
      <c r="ALE1" s="0"/>
      <c r="ALF1" s="0"/>
      <c r="ALG1" s="0"/>
      <c r="ALH1" s="0"/>
      <c r="ALI1" s="0"/>
      <c r="ALJ1" s="0"/>
      <c r="ALK1" s="0"/>
      <c r="ALL1" s="0"/>
      <c r="ALM1" s="0"/>
      <c r="ALN1" s="0"/>
      <c r="ALO1" s="0"/>
      <c r="ALP1" s="0"/>
      <c r="ALQ1" s="0"/>
      <c r="ALR1" s="0"/>
      <c r="ALS1" s="0"/>
      <c r="ALT1" s="0"/>
      <c r="ALU1" s="0"/>
      <c r="ALV1" s="0"/>
      <c r="ALW1" s="0"/>
      <c r="ALX1" s="0"/>
      <c r="ALY1" s="0"/>
      <c r="ALZ1" s="0"/>
      <c r="AMA1" s="0"/>
      <c r="AMB1" s="0"/>
      <c r="AMC1" s="0"/>
      <c r="AMD1" s="0"/>
      <c r="AME1" s="0"/>
      <c r="AMF1" s="0"/>
      <c r="AMG1" s="0"/>
      <c r="AMH1" s="0"/>
      <c r="AMI1" s="0"/>
      <c r="AMJ1" s="0"/>
    </row>
    <row r="2" customFormat="false" ht="43.5" hidden="false" customHeight="true" outlineLevel="0" collapsed="false">
      <c r="A2" s="0"/>
      <c r="B2" s="2" t="s">
        <v>0</v>
      </c>
      <c r="C2" s="2"/>
      <c r="D2" s="2"/>
      <c r="E2" s="2"/>
      <c r="F2" s="2"/>
      <c r="G2" s="2"/>
      <c r="H2" s="2"/>
      <c r="I2" s="3"/>
      <c r="J2" s="4"/>
      <c r="K2" s="4"/>
      <c r="L2" s="4"/>
      <c r="M2" s="4"/>
      <c r="N2" s="4"/>
      <c r="O2" s="4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  <c r="IX2" s="0"/>
      <c r="IY2" s="0"/>
      <c r="IZ2" s="0"/>
      <c r="JA2" s="0"/>
      <c r="JB2" s="0"/>
      <c r="JC2" s="0"/>
      <c r="JD2" s="0"/>
      <c r="JE2" s="0"/>
      <c r="JF2" s="0"/>
      <c r="JG2" s="0"/>
      <c r="JH2" s="0"/>
      <c r="JI2" s="0"/>
      <c r="JJ2" s="0"/>
      <c r="JK2" s="0"/>
      <c r="JL2" s="0"/>
      <c r="JM2" s="0"/>
      <c r="JN2" s="0"/>
      <c r="JO2" s="0"/>
      <c r="JP2" s="0"/>
      <c r="JQ2" s="0"/>
      <c r="JR2" s="0"/>
      <c r="JS2" s="0"/>
      <c r="JT2" s="0"/>
      <c r="JU2" s="0"/>
      <c r="JV2" s="0"/>
      <c r="JW2" s="0"/>
      <c r="JX2" s="0"/>
      <c r="JY2" s="0"/>
      <c r="JZ2" s="0"/>
      <c r="KA2" s="0"/>
      <c r="KB2" s="0"/>
      <c r="KC2" s="0"/>
      <c r="KD2" s="0"/>
      <c r="KE2" s="0"/>
      <c r="KF2" s="0"/>
      <c r="KG2" s="0"/>
      <c r="KH2" s="0"/>
      <c r="KI2" s="0"/>
      <c r="KJ2" s="0"/>
      <c r="KK2" s="0"/>
      <c r="KL2" s="0"/>
      <c r="KM2" s="0"/>
      <c r="KN2" s="0"/>
      <c r="KO2" s="0"/>
      <c r="KP2" s="0"/>
      <c r="KQ2" s="0"/>
      <c r="KR2" s="0"/>
      <c r="KS2" s="0"/>
      <c r="KT2" s="0"/>
      <c r="KU2" s="0"/>
      <c r="KV2" s="0"/>
      <c r="KW2" s="0"/>
      <c r="KX2" s="0"/>
      <c r="KY2" s="0"/>
      <c r="KZ2" s="0"/>
      <c r="LA2" s="0"/>
      <c r="LB2" s="0"/>
      <c r="LC2" s="0"/>
      <c r="LD2" s="0"/>
      <c r="LE2" s="0"/>
      <c r="LF2" s="0"/>
      <c r="LG2" s="0"/>
      <c r="LH2" s="0"/>
      <c r="LI2" s="0"/>
      <c r="LJ2" s="0"/>
      <c r="LK2" s="0"/>
      <c r="LL2" s="0"/>
      <c r="LM2" s="0"/>
      <c r="LN2" s="0"/>
      <c r="LO2" s="0"/>
      <c r="LP2" s="0"/>
      <c r="LQ2" s="0"/>
      <c r="LR2" s="0"/>
      <c r="LS2" s="0"/>
      <c r="LT2" s="0"/>
      <c r="LU2" s="0"/>
      <c r="LV2" s="0"/>
      <c r="LW2" s="0"/>
      <c r="LX2" s="0"/>
      <c r="LY2" s="0"/>
      <c r="LZ2" s="0"/>
      <c r="MA2" s="0"/>
      <c r="MB2" s="0"/>
      <c r="MC2" s="0"/>
      <c r="MD2" s="0"/>
      <c r="ME2" s="0"/>
      <c r="MF2" s="0"/>
      <c r="MG2" s="0"/>
      <c r="MH2" s="0"/>
      <c r="MI2" s="0"/>
      <c r="MJ2" s="0"/>
      <c r="MK2" s="0"/>
      <c r="ML2" s="0"/>
      <c r="MM2" s="0"/>
      <c r="MN2" s="0"/>
      <c r="MO2" s="0"/>
      <c r="MP2" s="0"/>
      <c r="MQ2" s="0"/>
      <c r="MR2" s="0"/>
      <c r="MS2" s="0"/>
      <c r="MT2" s="0"/>
      <c r="MU2" s="0"/>
      <c r="MV2" s="0"/>
      <c r="MW2" s="0"/>
      <c r="MX2" s="0"/>
      <c r="MY2" s="0"/>
      <c r="MZ2" s="0"/>
      <c r="NA2" s="0"/>
      <c r="NB2" s="0"/>
      <c r="NC2" s="0"/>
      <c r="ND2" s="0"/>
      <c r="NE2" s="0"/>
      <c r="NF2" s="0"/>
      <c r="NG2" s="0"/>
      <c r="NH2" s="0"/>
      <c r="NI2" s="0"/>
      <c r="NJ2" s="0"/>
      <c r="NK2" s="0"/>
      <c r="NL2" s="0"/>
      <c r="NM2" s="0"/>
      <c r="NN2" s="0"/>
      <c r="NO2" s="0"/>
      <c r="NP2" s="0"/>
      <c r="NQ2" s="0"/>
      <c r="NR2" s="0"/>
      <c r="NS2" s="0"/>
      <c r="NT2" s="0"/>
      <c r="NU2" s="0"/>
      <c r="NV2" s="0"/>
      <c r="NW2" s="0"/>
      <c r="NX2" s="0"/>
      <c r="NY2" s="0"/>
      <c r="NZ2" s="0"/>
      <c r="OA2" s="0"/>
      <c r="OB2" s="0"/>
      <c r="OC2" s="0"/>
      <c r="OD2" s="0"/>
      <c r="OE2" s="0"/>
      <c r="OF2" s="0"/>
      <c r="OG2" s="0"/>
      <c r="OH2" s="0"/>
      <c r="OI2" s="0"/>
      <c r="OJ2" s="0"/>
      <c r="OK2" s="0"/>
      <c r="OL2" s="0"/>
      <c r="OM2" s="0"/>
      <c r="ON2" s="0"/>
      <c r="OO2" s="0"/>
      <c r="OP2" s="0"/>
      <c r="OQ2" s="0"/>
      <c r="OR2" s="0"/>
      <c r="OS2" s="0"/>
      <c r="OT2" s="0"/>
      <c r="OU2" s="0"/>
      <c r="OV2" s="0"/>
      <c r="OW2" s="0"/>
      <c r="OX2" s="0"/>
      <c r="OY2" s="0"/>
      <c r="OZ2" s="0"/>
      <c r="PA2" s="0"/>
      <c r="PB2" s="0"/>
      <c r="PC2" s="0"/>
      <c r="PD2" s="0"/>
      <c r="PE2" s="0"/>
      <c r="PF2" s="0"/>
      <c r="PG2" s="0"/>
      <c r="PH2" s="0"/>
      <c r="PI2" s="0"/>
      <c r="PJ2" s="0"/>
      <c r="PK2" s="0"/>
      <c r="PL2" s="0"/>
      <c r="PM2" s="0"/>
      <c r="PN2" s="0"/>
      <c r="PO2" s="0"/>
      <c r="PP2" s="0"/>
      <c r="PQ2" s="0"/>
      <c r="PR2" s="0"/>
      <c r="PS2" s="0"/>
      <c r="PT2" s="0"/>
      <c r="PU2" s="0"/>
      <c r="PV2" s="0"/>
      <c r="PW2" s="0"/>
      <c r="PX2" s="0"/>
      <c r="PY2" s="0"/>
      <c r="PZ2" s="0"/>
      <c r="QA2" s="0"/>
      <c r="QB2" s="0"/>
      <c r="QC2" s="0"/>
      <c r="QD2" s="0"/>
      <c r="QE2" s="0"/>
      <c r="QF2" s="0"/>
      <c r="QG2" s="0"/>
      <c r="QH2" s="0"/>
      <c r="QI2" s="0"/>
      <c r="QJ2" s="0"/>
      <c r="QK2" s="0"/>
      <c r="QL2" s="0"/>
      <c r="QM2" s="0"/>
      <c r="QN2" s="0"/>
      <c r="QO2" s="0"/>
      <c r="QP2" s="0"/>
      <c r="QQ2" s="0"/>
      <c r="QR2" s="0"/>
      <c r="QS2" s="0"/>
      <c r="QT2" s="0"/>
      <c r="QU2" s="0"/>
      <c r="QV2" s="0"/>
      <c r="QW2" s="0"/>
      <c r="QX2" s="0"/>
      <c r="QY2" s="0"/>
      <c r="QZ2" s="0"/>
      <c r="RA2" s="0"/>
      <c r="RB2" s="0"/>
      <c r="RC2" s="0"/>
      <c r="RD2" s="0"/>
      <c r="RE2" s="0"/>
      <c r="RF2" s="0"/>
      <c r="RG2" s="0"/>
      <c r="RH2" s="0"/>
      <c r="RI2" s="0"/>
      <c r="RJ2" s="0"/>
      <c r="RK2" s="0"/>
      <c r="RL2" s="0"/>
      <c r="RM2" s="0"/>
      <c r="RN2" s="0"/>
      <c r="RO2" s="0"/>
      <c r="RP2" s="0"/>
      <c r="RQ2" s="0"/>
      <c r="RR2" s="0"/>
      <c r="RS2" s="0"/>
      <c r="RT2" s="0"/>
      <c r="RU2" s="0"/>
      <c r="RV2" s="0"/>
      <c r="RW2" s="0"/>
      <c r="RX2" s="0"/>
      <c r="RY2" s="0"/>
      <c r="RZ2" s="0"/>
      <c r="SA2" s="0"/>
      <c r="SB2" s="0"/>
      <c r="SC2" s="0"/>
      <c r="SD2" s="0"/>
      <c r="SE2" s="0"/>
      <c r="SF2" s="0"/>
      <c r="SG2" s="0"/>
      <c r="SH2" s="0"/>
      <c r="SI2" s="0"/>
      <c r="SJ2" s="0"/>
      <c r="SK2" s="0"/>
      <c r="SL2" s="0"/>
      <c r="SM2" s="0"/>
      <c r="SN2" s="0"/>
      <c r="SO2" s="0"/>
      <c r="SP2" s="0"/>
      <c r="SQ2" s="0"/>
      <c r="SR2" s="0"/>
      <c r="SS2" s="0"/>
      <c r="ST2" s="0"/>
      <c r="SU2" s="0"/>
      <c r="SV2" s="0"/>
      <c r="SW2" s="0"/>
      <c r="SX2" s="0"/>
      <c r="SY2" s="0"/>
      <c r="SZ2" s="0"/>
      <c r="TA2" s="0"/>
      <c r="TB2" s="0"/>
      <c r="TC2" s="0"/>
      <c r="TD2" s="0"/>
      <c r="TE2" s="0"/>
      <c r="TF2" s="0"/>
      <c r="TG2" s="0"/>
      <c r="TH2" s="0"/>
      <c r="TI2" s="0"/>
      <c r="TJ2" s="0"/>
      <c r="TK2" s="0"/>
      <c r="TL2" s="0"/>
      <c r="TM2" s="0"/>
      <c r="TN2" s="0"/>
      <c r="TO2" s="0"/>
      <c r="TP2" s="0"/>
      <c r="TQ2" s="0"/>
      <c r="TR2" s="0"/>
      <c r="TS2" s="0"/>
      <c r="TT2" s="0"/>
      <c r="TU2" s="0"/>
      <c r="TV2" s="0"/>
      <c r="TW2" s="0"/>
      <c r="TX2" s="0"/>
      <c r="TY2" s="0"/>
      <c r="TZ2" s="0"/>
      <c r="UA2" s="0"/>
      <c r="UB2" s="0"/>
      <c r="UC2" s="0"/>
      <c r="UD2" s="0"/>
      <c r="UE2" s="0"/>
      <c r="UF2" s="0"/>
      <c r="UG2" s="0"/>
      <c r="UH2" s="0"/>
      <c r="UI2" s="0"/>
      <c r="UJ2" s="0"/>
      <c r="UK2" s="0"/>
      <c r="UL2" s="0"/>
      <c r="UM2" s="0"/>
      <c r="UN2" s="0"/>
      <c r="UO2" s="0"/>
      <c r="UP2" s="0"/>
      <c r="UQ2" s="0"/>
      <c r="UR2" s="0"/>
      <c r="US2" s="0"/>
      <c r="UT2" s="0"/>
      <c r="UU2" s="0"/>
      <c r="UV2" s="0"/>
      <c r="UW2" s="0"/>
      <c r="UX2" s="0"/>
      <c r="UY2" s="0"/>
      <c r="UZ2" s="0"/>
      <c r="VA2" s="0"/>
      <c r="VB2" s="0"/>
      <c r="VC2" s="0"/>
      <c r="VD2" s="0"/>
      <c r="VE2" s="0"/>
      <c r="VF2" s="0"/>
      <c r="VG2" s="0"/>
      <c r="VH2" s="0"/>
      <c r="VI2" s="0"/>
      <c r="VJ2" s="0"/>
      <c r="VK2" s="0"/>
      <c r="VL2" s="0"/>
      <c r="VM2" s="0"/>
      <c r="VN2" s="0"/>
      <c r="VO2" s="0"/>
      <c r="VP2" s="0"/>
      <c r="VQ2" s="0"/>
      <c r="VR2" s="0"/>
      <c r="VS2" s="0"/>
      <c r="VT2" s="0"/>
      <c r="VU2" s="0"/>
      <c r="VV2" s="0"/>
      <c r="VW2" s="0"/>
      <c r="VX2" s="0"/>
      <c r="VY2" s="0"/>
      <c r="VZ2" s="0"/>
      <c r="WA2" s="0"/>
      <c r="WB2" s="0"/>
      <c r="WC2" s="0"/>
      <c r="WD2" s="0"/>
      <c r="WE2" s="0"/>
      <c r="WF2" s="0"/>
      <c r="WG2" s="0"/>
      <c r="WH2" s="0"/>
      <c r="WI2" s="0"/>
      <c r="WJ2" s="0"/>
      <c r="WK2" s="0"/>
      <c r="WL2" s="0"/>
      <c r="WM2" s="0"/>
      <c r="WN2" s="0"/>
      <c r="WO2" s="0"/>
      <c r="WP2" s="0"/>
      <c r="WQ2" s="0"/>
      <c r="WR2" s="0"/>
      <c r="WS2" s="0"/>
      <c r="WT2" s="0"/>
      <c r="WU2" s="0"/>
      <c r="WV2" s="0"/>
      <c r="WW2" s="0"/>
      <c r="WX2" s="0"/>
      <c r="WY2" s="0"/>
      <c r="WZ2" s="0"/>
      <c r="XA2" s="0"/>
      <c r="XB2" s="0"/>
      <c r="XC2" s="0"/>
      <c r="XD2" s="0"/>
      <c r="XE2" s="0"/>
      <c r="XF2" s="0"/>
      <c r="XG2" s="0"/>
      <c r="XH2" s="0"/>
      <c r="XI2" s="0"/>
      <c r="XJ2" s="0"/>
      <c r="XK2" s="0"/>
      <c r="XL2" s="0"/>
      <c r="XM2" s="0"/>
      <c r="XN2" s="0"/>
      <c r="XO2" s="0"/>
      <c r="XP2" s="0"/>
      <c r="XQ2" s="0"/>
      <c r="XR2" s="0"/>
      <c r="XS2" s="0"/>
      <c r="XT2" s="0"/>
      <c r="XU2" s="0"/>
      <c r="XV2" s="0"/>
      <c r="XW2" s="0"/>
      <c r="XX2" s="0"/>
      <c r="XY2" s="0"/>
      <c r="XZ2" s="0"/>
      <c r="YA2" s="0"/>
      <c r="YB2" s="0"/>
      <c r="YC2" s="0"/>
      <c r="YD2" s="0"/>
      <c r="YE2" s="0"/>
      <c r="YF2" s="0"/>
      <c r="YG2" s="0"/>
      <c r="YH2" s="0"/>
      <c r="YI2" s="0"/>
      <c r="YJ2" s="0"/>
      <c r="YK2" s="0"/>
      <c r="YL2" s="0"/>
      <c r="YM2" s="0"/>
      <c r="YN2" s="0"/>
      <c r="YO2" s="0"/>
      <c r="YP2" s="0"/>
      <c r="YQ2" s="0"/>
      <c r="YR2" s="0"/>
      <c r="YS2" s="0"/>
      <c r="YT2" s="0"/>
      <c r="YU2" s="0"/>
      <c r="YV2" s="0"/>
      <c r="YW2" s="0"/>
      <c r="YX2" s="0"/>
      <c r="YY2" s="0"/>
      <c r="YZ2" s="0"/>
      <c r="ZA2" s="0"/>
      <c r="ZB2" s="0"/>
      <c r="ZC2" s="0"/>
      <c r="ZD2" s="0"/>
      <c r="ZE2" s="0"/>
      <c r="ZF2" s="0"/>
      <c r="ZG2" s="0"/>
      <c r="ZH2" s="0"/>
      <c r="ZI2" s="0"/>
      <c r="ZJ2" s="0"/>
      <c r="ZK2" s="0"/>
      <c r="ZL2" s="0"/>
      <c r="ZM2" s="0"/>
      <c r="ZN2" s="0"/>
      <c r="ZO2" s="0"/>
      <c r="ZP2" s="0"/>
      <c r="ZQ2" s="0"/>
      <c r="ZR2" s="0"/>
      <c r="ZS2" s="0"/>
      <c r="ZT2" s="0"/>
      <c r="ZU2" s="0"/>
      <c r="ZV2" s="0"/>
      <c r="ZW2" s="0"/>
      <c r="ZX2" s="0"/>
      <c r="ZY2" s="0"/>
      <c r="ZZ2" s="0"/>
      <c r="AAA2" s="0"/>
      <c r="AAB2" s="0"/>
      <c r="AAC2" s="0"/>
      <c r="AAD2" s="0"/>
      <c r="AAE2" s="0"/>
      <c r="AAF2" s="0"/>
      <c r="AAG2" s="0"/>
      <c r="AAH2" s="0"/>
      <c r="AAI2" s="0"/>
      <c r="AAJ2" s="0"/>
      <c r="AAK2" s="0"/>
      <c r="AAL2" s="0"/>
      <c r="AAM2" s="0"/>
      <c r="AAN2" s="0"/>
      <c r="AAO2" s="0"/>
      <c r="AAP2" s="0"/>
      <c r="AAQ2" s="0"/>
      <c r="AAR2" s="0"/>
      <c r="AAS2" s="0"/>
      <c r="AAT2" s="0"/>
      <c r="AAU2" s="0"/>
      <c r="AAV2" s="0"/>
      <c r="AAW2" s="0"/>
      <c r="AAX2" s="0"/>
      <c r="AAY2" s="0"/>
      <c r="AAZ2" s="0"/>
      <c r="ABA2" s="0"/>
      <c r="ABB2" s="0"/>
      <c r="ABC2" s="0"/>
      <c r="ABD2" s="0"/>
      <c r="ABE2" s="0"/>
      <c r="ABF2" s="0"/>
      <c r="ABG2" s="0"/>
      <c r="ABH2" s="0"/>
      <c r="ABI2" s="0"/>
      <c r="ABJ2" s="0"/>
      <c r="ABK2" s="0"/>
      <c r="ABL2" s="0"/>
      <c r="ABM2" s="0"/>
      <c r="ABN2" s="0"/>
      <c r="ABO2" s="0"/>
      <c r="ABP2" s="0"/>
      <c r="ABQ2" s="0"/>
      <c r="ABR2" s="0"/>
      <c r="ABS2" s="0"/>
      <c r="ABT2" s="0"/>
      <c r="ABU2" s="0"/>
      <c r="ABV2" s="0"/>
      <c r="ABW2" s="0"/>
      <c r="ABX2" s="0"/>
      <c r="ABY2" s="0"/>
      <c r="ABZ2" s="0"/>
      <c r="ACA2" s="0"/>
      <c r="ACB2" s="0"/>
      <c r="ACC2" s="0"/>
      <c r="ACD2" s="0"/>
      <c r="ACE2" s="0"/>
      <c r="ACF2" s="0"/>
      <c r="ACG2" s="0"/>
      <c r="ACH2" s="0"/>
      <c r="ACI2" s="0"/>
      <c r="ACJ2" s="0"/>
      <c r="ACK2" s="0"/>
      <c r="ACL2" s="0"/>
      <c r="ACM2" s="0"/>
      <c r="ACN2" s="0"/>
      <c r="ACO2" s="0"/>
      <c r="ACP2" s="0"/>
      <c r="ACQ2" s="0"/>
      <c r="ACR2" s="0"/>
      <c r="ACS2" s="0"/>
      <c r="ACT2" s="0"/>
      <c r="ACU2" s="0"/>
      <c r="ACV2" s="0"/>
      <c r="ACW2" s="0"/>
      <c r="ACX2" s="0"/>
      <c r="ACY2" s="0"/>
      <c r="ACZ2" s="0"/>
      <c r="ADA2" s="0"/>
      <c r="ADB2" s="0"/>
      <c r="ADC2" s="0"/>
      <c r="ADD2" s="0"/>
      <c r="ADE2" s="0"/>
      <c r="ADF2" s="0"/>
      <c r="ADG2" s="0"/>
      <c r="ADH2" s="0"/>
      <c r="ADI2" s="0"/>
      <c r="ADJ2" s="0"/>
      <c r="ADK2" s="0"/>
      <c r="ADL2" s="0"/>
      <c r="ADM2" s="0"/>
      <c r="ADN2" s="0"/>
      <c r="ADO2" s="0"/>
      <c r="ADP2" s="0"/>
      <c r="ADQ2" s="0"/>
      <c r="ADR2" s="0"/>
      <c r="ADS2" s="0"/>
      <c r="ADT2" s="0"/>
      <c r="ADU2" s="0"/>
      <c r="ADV2" s="0"/>
      <c r="ADW2" s="0"/>
      <c r="ADX2" s="0"/>
      <c r="ADY2" s="0"/>
      <c r="ADZ2" s="0"/>
      <c r="AEA2" s="0"/>
      <c r="AEB2" s="0"/>
      <c r="AEC2" s="0"/>
      <c r="AED2" s="0"/>
      <c r="AEE2" s="0"/>
      <c r="AEF2" s="0"/>
      <c r="AEG2" s="0"/>
      <c r="AEH2" s="0"/>
      <c r="AEI2" s="0"/>
      <c r="AEJ2" s="0"/>
      <c r="AEK2" s="0"/>
      <c r="AEL2" s="0"/>
      <c r="AEM2" s="0"/>
      <c r="AEN2" s="0"/>
      <c r="AEO2" s="0"/>
      <c r="AEP2" s="0"/>
      <c r="AEQ2" s="0"/>
      <c r="AER2" s="0"/>
      <c r="AES2" s="0"/>
      <c r="AET2" s="0"/>
      <c r="AEU2" s="0"/>
      <c r="AEV2" s="0"/>
      <c r="AEW2" s="0"/>
      <c r="AEX2" s="0"/>
      <c r="AEY2" s="0"/>
      <c r="AEZ2" s="0"/>
      <c r="AFA2" s="0"/>
      <c r="AFB2" s="0"/>
      <c r="AFC2" s="0"/>
      <c r="AFD2" s="0"/>
      <c r="AFE2" s="0"/>
      <c r="AFF2" s="0"/>
      <c r="AFG2" s="0"/>
      <c r="AFH2" s="0"/>
      <c r="AFI2" s="0"/>
      <c r="AFJ2" s="0"/>
      <c r="AFK2" s="0"/>
      <c r="AFL2" s="0"/>
      <c r="AFM2" s="0"/>
      <c r="AFN2" s="0"/>
      <c r="AFO2" s="0"/>
      <c r="AFP2" s="0"/>
      <c r="AFQ2" s="0"/>
      <c r="AFR2" s="0"/>
      <c r="AFS2" s="0"/>
      <c r="AFT2" s="0"/>
      <c r="AFU2" s="0"/>
      <c r="AFV2" s="0"/>
      <c r="AFW2" s="0"/>
      <c r="AFX2" s="0"/>
      <c r="AFY2" s="0"/>
      <c r="AFZ2" s="0"/>
      <c r="AGA2" s="0"/>
      <c r="AGB2" s="0"/>
      <c r="AGC2" s="0"/>
      <c r="AGD2" s="0"/>
      <c r="AGE2" s="0"/>
      <c r="AGF2" s="0"/>
      <c r="AGG2" s="0"/>
      <c r="AGH2" s="0"/>
      <c r="AGI2" s="0"/>
      <c r="AGJ2" s="0"/>
      <c r="AGK2" s="0"/>
      <c r="AGL2" s="0"/>
      <c r="AGM2" s="0"/>
      <c r="AGN2" s="0"/>
      <c r="AGO2" s="0"/>
      <c r="AGP2" s="0"/>
      <c r="AGQ2" s="0"/>
      <c r="AGR2" s="0"/>
      <c r="AGS2" s="0"/>
      <c r="AGT2" s="0"/>
      <c r="AGU2" s="0"/>
      <c r="AGV2" s="0"/>
      <c r="AGW2" s="0"/>
      <c r="AGX2" s="0"/>
      <c r="AGY2" s="0"/>
      <c r="AGZ2" s="0"/>
      <c r="AHA2" s="0"/>
      <c r="AHB2" s="0"/>
      <c r="AHC2" s="0"/>
      <c r="AHD2" s="0"/>
      <c r="AHE2" s="0"/>
      <c r="AHF2" s="0"/>
      <c r="AHG2" s="0"/>
      <c r="AHH2" s="0"/>
      <c r="AHI2" s="0"/>
      <c r="AHJ2" s="0"/>
      <c r="AHK2" s="0"/>
      <c r="AHL2" s="0"/>
      <c r="AHM2" s="0"/>
      <c r="AHN2" s="0"/>
      <c r="AHO2" s="0"/>
      <c r="AHP2" s="0"/>
      <c r="AHQ2" s="0"/>
      <c r="AHR2" s="0"/>
      <c r="AHS2" s="0"/>
      <c r="AHT2" s="0"/>
      <c r="AHU2" s="0"/>
      <c r="AHV2" s="0"/>
      <c r="AHW2" s="0"/>
      <c r="AHX2" s="0"/>
      <c r="AHY2" s="0"/>
      <c r="AHZ2" s="0"/>
      <c r="AIA2" s="0"/>
      <c r="AIB2" s="0"/>
      <c r="AIC2" s="0"/>
      <c r="AID2" s="0"/>
      <c r="AIE2" s="0"/>
      <c r="AIF2" s="0"/>
      <c r="AIG2" s="0"/>
      <c r="AIH2" s="0"/>
      <c r="AII2" s="0"/>
      <c r="AIJ2" s="0"/>
      <c r="AIK2" s="0"/>
      <c r="AIL2" s="0"/>
      <c r="AIM2" s="0"/>
      <c r="AIN2" s="0"/>
      <c r="AIO2" s="0"/>
      <c r="AIP2" s="0"/>
      <c r="AIQ2" s="0"/>
      <c r="AIR2" s="0"/>
      <c r="AIS2" s="0"/>
      <c r="AIT2" s="0"/>
      <c r="AIU2" s="0"/>
      <c r="AIV2" s="0"/>
      <c r="AIW2" s="0"/>
      <c r="AIX2" s="0"/>
      <c r="AIY2" s="0"/>
      <c r="AIZ2" s="0"/>
      <c r="AJA2" s="0"/>
      <c r="AJB2" s="0"/>
      <c r="AJC2" s="0"/>
      <c r="AJD2" s="0"/>
      <c r="AJE2" s="0"/>
      <c r="AJF2" s="0"/>
      <c r="AJG2" s="0"/>
      <c r="AJH2" s="0"/>
      <c r="AJI2" s="0"/>
      <c r="AJJ2" s="0"/>
      <c r="AJK2" s="0"/>
      <c r="AJL2" s="0"/>
      <c r="AJM2" s="0"/>
      <c r="AJN2" s="0"/>
      <c r="AJO2" s="0"/>
      <c r="AJP2" s="0"/>
      <c r="AJQ2" s="0"/>
      <c r="AJR2" s="0"/>
      <c r="AJS2" s="0"/>
      <c r="AJT2" s="0"/>
      <c r="AJU2" s="0"/>
      <c r="AJV2" s="0"/>
      <c r="AJW2" s="0"/>
      <c r="AJX2" s="0"/>
      <c r="AJY2" s="0"/>
      <c r="AJZ2" s="0"/>
      <c r="AKA2" s="0"/>
      <c r="AKB2" s="0"/>
      <c r="AKC2" s="0"/>
      <c r="AKD2" s="0"/>
      <c r="AKE2" s="0"/>
      <c r="AKF2" s="0"/>
      <c r="AKG2" s="0"/>
      <c r="AKH2" s="0"/>
      <c r="AKI2" s="0"/>
      <c r="AKJ2" s="0"/>
      <c r="AKK2" s="0"/>
      <c r="AKL2" s="0"/>
      <c r="AKM2" s="0"/>
      <c r="AKN2" s="0"/>
      <c r="AKO2" s="0"/>
      <c r="AKP2" s="0"/>
      <c r="AKQ2" s="0"/>
      <c r="AKR2" s="0"/>
      <c r="AKS2" s="0"/>
      <c r="AKT2" s="0"/>
      <c r="AKU2" s="0"/>
      <c r="AKV2" s="0"/>
      <c r="AKW2" s="0"/>
      <c r="AKX2" s="0"/>
      <c r="AKY2" s="0"/>
      <c r="AKZ2" s="0"/>
      <c r="ALA2" s="0"/>
      <c r="ALB2" s="0"/>
      <c r="ALC2" s="0"/>
      <c r="ALD2" s="0"/>
      <c r="ALE2" s="0"/>
      <c r="ALF2" s="0"/>
      <c r="ALG2" s="0"/>
      <c r="ALH2" s="0"/>
      <c r="ALI2" s="0"/>
      <c r="ALJ2" s="0"/>
      <c r="ALK2" s="0"/>
      <c r="ALL2" s="0"/>
      <c r="ALM2" s="0"/>
      <c r="ALN2" s="0"/>
      <c r="ALO2" s="0"/>
      <c r="ALP2" s="0"/>
      <c r="ALQ2" s="0"/>
      <c r="ALR2" s="0"/>
      <c r="ALS2" s="0"/>
      <c r="ALT2" s="0"/>
      <c r="ALU2" s="0"/>
      <c r="ALV2" s="0"/>
      <c r="ALW2" s="0"/>
      <c r="ALX2" s="0"/>
      <c r="ALY2" s="0"/>
      <c r="ALZ2" s="0"/>
      <c r="AMA2" s="0"/>
      <c r="AMB2" s="0"/>
      <c r="AMC2" s="0"/>
      <c r="AMD2" s="0"/>
      <c r="AME2" s="0"/>
      <c r="AMF2" s="0"/>
      <c r="AMG2" s="0"/>
      <c r="AMH2" s="0"/>
      <c r="AMI2" s="0"/>
      <c r="AMJ2" s="0"/>
    </row>
    <row r="3" customFormat="false" ht="86.25" hidden="false" customHeight="true" outlineLevel="0" collapsed="false">
      <c r="A3" s="0"/>
      <c r="B3" s="5" t="s">
        <v>1</v>
      </c>
      <c r="C3" s="6" t="s">
        <v>2</v>
      </c>
      <c r="D3" s="6" t="s">
        <v>3</v>
      </c>
      <c r="E3" s="7" t="s">
        <v>4</v>
      </c>
      <c r="F3" s="7" t="s">
        <v>5</v>
      </c>
      <c r="G3" s="7" t="s">
        <v>6</v>
      </c>
      <c r="H3" s="7" t="s">
        <v>7</v>
      </c>
      <c r="I3" s="7" t="s">
        <v>8</v>
      </c>
      <c r="J3" s="7" t="s">
        <v>9</v>
      </c>
      <c r="K3" s="7" t="s">
        <v>10</v>
      </c>
      <c r="L3" s="7" t="s">
        <v>11</v>
      </c>
      <c r="M3" s="7" t="s">
        <v>12</v>
      </c>
      <c r="N3" s="7" t="s">
        <v>13</v>
      </c>
      <c r="O3" s="7" t="s">
        <v>14</v>
      </c>
      <c r="P3" s="5" t="s">
        <v>15</v>
      </c>
      <c r="Q3" s="7" t="s">
        <v>16</v>
      </c>
      <c r="R3" s="7" t="s">
        <v>17</v>
      </c>
      <c r="S3" s="8" t="s">
        <v>18</v>
      </c>
      <c r="T3" s="7" t="s">
        <v>19</v>
      </c>
      <c r="U3" s="7" t="s">
        <v>20</v>
      </c>
      <c r="V3" s="7"/>
      <c r="W3" s="7"/>
      <c r="X3" s="7" t="s">
        <v>21</v>
      </c>
      <c r="Y3" s="7"/>
      <c r="Z3" s="7"/>
      <c r="AA3" s="7" t="s">
        <v>22</v>
      </c>
      <c r="AB3" s="9"/>
      <c r="AC3" s="7" t="s">
        <v>23</v>
      </c>
      <c r="AD3" s="7" t="s">
        <v>24</v>
      </c>
      <c r="AE3" s="7" t="s">
        <v>25</v>
      </c>
      <c r="AF3" s="7" t="s">
        <v>26</v>
      </c>
      <c r="AG3" s="7" t="s">
        <v>27</v>
      </c>
      <c r="AH3" s="7" t="s">
        <v>28</v>
      </c>
      <c r="AI3" s="10"/>
      <c r="AJ3" s="11"/>
      <c r="AK3" s="11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  <c r="IX3" s="0"/>
      <c r="IY3" s="0"/>
      <c r="IZ3" s="0"/>
      <c r="JA3" s="0"/>
      <c r="JB3" s="0"/>
      <c r="JC3" s="0"/>
      <c r="JD3" s="0"/>
      <c r="JE3" s="0"/>
      <c r="JF3" s="0"/>
      <c r="JG3" s="0"/>
      <c r="JH3" s="0"/>
      <c r="JI3" s="0"/>
      <c r="JJ3" s="0"/>
      <c r="JK3" s="0"/>
      <c r="JL3" s="0"/>
      <c r="JM3" s="0"/>
      <c r="JN3" s="0"/>
      <c r="JO3" s="0"/>
      <c r="JP3" s="0"/>
      <c r="JQ3" s="0"/>
      <c r="JR3" s="0"/>
      <c r="JS3" s="0"/>
      <c r="JT3" s="0"/>
      <c r="JU3" s="0"/>
      <c r="JV3" s="0"/>
      <c r="JW3" s="0"/>
      <c r="JX3" s="0"/>
      <c r="JY3" s="0"/>
      <c r="JZ3" s="0"/>
      <c r="KA3" s="0"/>
      <c r="KB3" s="0"/>
      <c r="KC3" s="0"/>
      <c r="KD3" s="0"/>
      <c r="KE3" s="0"/>
      <c r="KF3" s="0"/>
      <c r="KG3" s="0"/>
      <c r="KH3" s="0"/>
      <c r="KI3" s="0"/>
      <c r="KJ3" s="0"/>
      <c r="KK3" s="0"/>
      <c r="KL3" s="0"/>
      <c r="KM3" s="0"/>
      <c r="KN3" s="0"/>
      <c r="KO3" s="0"/>
      <c r="KP3" s="0"/>
      <c r="KQ3" s="0"/>
      <c r="KR3" s="0"/>
      <c r="KS3" s="0"/>
      <c r="KT3" s="0"/>
      <c r="KU3" s="0"/>
      <c r="KV3" s="0"/>
      <c r="KW3" s="0"/>
      <c r="KX3" s="0"/>
      <c r="KY3" s="0"/>
      <c r="KZ3" s="0"/>
      <c r="LA3" s="0"/>
      <c r="LB3" s="0"/>
      <c r="LC3" s="0"/>
      <c r="LD3" s="0"/>
      <c r="LE3" s="0"/>
      <c r="LF3" s="0"/>
      <c r="LG3" s="0"/>
      <c r="LH3" s="0"/>
      <c r="LI3" s="0"/>
      <c r="LJ3" s="0"/>
      <c r="LK3" s="0"/>
      <c r="LL3" s="0"/>
      <c r="LM3" s="0"/>
      <c r="LN3" s="0"/>
      <c r="LO3" s="0"/>
      <c r="LP3" s="0"/>
      <c r="LQ3" s="0"/>
      <c r="LR3" s="0"/>
      <c r="LS3" s="0"/>
      <c r="LT3" s="0"/>
      <c r="LU3" s="0"/>
      <c r="LV3" s="0"/>
      <c r="LW3" s="0"/>
      <c r="LX3" s="0"/>
      <c r="LY3" s="0"/>
      <c r="LZ3" s="0"/>
      <c r="MA3" s="0"/>
      <c r="MB3" s="0"/>
      <c r="MC3" s="0"/>
      <c r="MD3" s="0"/>
      <c r="ME3" s="0"/>
      <c r="MF3" s="0"/>
      <c r="MG3" s="0"/>
      <c r="MH3" s="0"/>
      <c r="MI3" s="0"/>
      <c r="MJ3" s="0"/>
      <c r="MK3" s="0"/>
      <c r="ML3" s="0"/>
      <c r="MM3" s="0"/>
      <c r="MN3" s="0"/>
      <c r="MO3" s="0"/>
      <c r="MP3" s="0"/>
      <c r="MQ3" s="0"/>
      <c r="MR3" s="0"/>
      <c r="MS3" s="0"/>
      <c r="MT3" s="0"/>
      <c r="MU3" s="0"/>
      <c r="MV3" s="0"/>
      <c r="MW3" s="0"/>
      <c r="MX3" s="0"/>
      <c r="MY3" s="0"/>
      <c r="MZ3" s="0"/>
      <c r="NA3" s="0"/>
      <c r="NB3" s="0"/>
      <c r="NC3" s="0"/>
      <c r="ND3" s="0"/>
      <c r="NE3" s="0"/>
      <c r="NF3" s="0"/>
      <c r="NG3" s="0"/>
      <c r="NH3" s="0"/>
      <c r="NI3" s="0"/>
      <c r="NJ3" s="0"/>
      <c r="NK3" s="0"/>
      <c r="NL3" s="0"/>
      <c r="NM3" s="0"/>
      <c r="NN3" s="0"/>
      <c r="NO3" s="0"/>
      <c r="NP3" s="0"/>
      <c r="NQ3" s="0"/>
      <c r="NR3" s="0"/>
      <c r="NS3" s="0"/>
      <c r="NT3" s="0"/>
      <c r="NU3" s="0"/>
      <c r="NV3" s="0"/>
      <c r="NW3" s="0"/>
      <c r="NX3" s="0"/>
      <c r="NY3" s="0"/>
      <c r="NZ3" s="0"/>
      <c r="OA3" s="0"/>
      <c r="OB3" s="0"/>
      <c r="OC3" s="0"/>
      <c r="OD3" s="0"/>
      <c r="OE3" s="0"/>
      <c r="OF3" s="0"/>
      <c r="OG3" s="0"/>
      <c r="OH3" s="0"/>
      <c r="OI3" s="0"/>
      <c r="OJ3" s="0"/>
      <c r="OK3" s="0"/>
      <c r="OL3" s="0"/>
      <c r="OM3" s="0"/>
      <c r="ON3" s="0"/>
      <c r="OO3" s="0"/>
      <c r="OP3" s="0"/>
      <c r="OQ3" s="0"/>
      <c r="OR3" s="0"/>
      <c r="OS3" s="0"/>
      <c r="OT3" s="0"/>
      <c r="OU3" s="0"/>
      <c r="OV3" s="0"/>
      <c r="OW3" s="0"/>
      <c r="OX3" s="0"/>
      <c r="OY3" s="0"/>
      <c r="OZ3" s="0"/>
      <c r="PA3" s="0"/>
      <c r="PB3" s="0"/>
      <c r="PC3" s="0"/>
      <c r="PD3" s="0"/>
      <c r="PE3" s="0"/>
      <c r="PF3" s="0"/>
      <c r="PG3" s="0"/>
      <c r="PH3" s="0"/>
      <c r="PI3" s="0"/>
      <c r="PJ3" s="0"/>
      <c r="PK3" s="0"/>
      <c r="PL3" s="0"/>
      <c r="PM3" s="0"/>
      <c r="PN3" s="0"/>
      <c r="PO3" s="0"/>
      <c r="PP3" s="0"/>
      <c r="PQ3" s="0"/>
      <c r="PR3" s="0"/>
      <c r="PS3" s="0"/>
      <c r="PT3" s="0"/>
      <c r="PU3" s="0"/>
      <c r="PV3" s="0"/>
      <c r="PW3" s="0"/>
      <c r="PX3" s="0"/>
      <c r="PY3" s="0"/>
      <c r="PZ3" s="0"/>
      <c r="QA3" s="0"/>
      <c r="QB3" s="0"/>
      <c r="QC3" s="0"/>
      <c r="QD3" s="0"/>
      <c r="QE3" s="0"/>
      <c r="QF3" s="0"/>
      <c r="QG3" s="0"/>
      <c r="QH3" s="0"/>
      <c r="QI3" s="0"/>
      <c r="QJ3" s="0"/>
      <c r="QK3" s="0"/>
      <c r="QL3" s="0"/>
      <c r="QM3" s="0"/>
      <c r="QN3" s="0"/>
      <c r="QO3" s="0"/>
      <c r="QP3" s="0"/>
      <c r="QQ3" s="0"/>
      <c r="QR3" s="0"/>
      <c r="QS3" s="0"/>
      <c r="QT3" s="0"/>
      <c r="QU3" s="0"/>
      <c r="QV3" s="0"/>
      <c r="QW3" s="0"/>
      <c r="QX3" s="0"/>
      <c r="QY3" s="0"/>
      <c r="QZ3" s="0"/>
      <c r="RA3" s="0"/>
      <c r="RB3" s="0"/>
      <c r="RC3" s="0"/>
      <c r="RD3" s="0"/>
      <c r="RE3" s="0"/>
      <c r="RF3" s="0"/>
      <c r="RG3" s="0"/>
      <c r="RH3" s="0"/>
      <c r="RI3" s="0"/>
      <c r="RJ3" s="0"/>
      <c r="RK3" s="0"/>
      <c r="RL3" s="0"/>
      <c r="RM3" s="0"/>
      <c r="RN3" s="0"/>
      <c r="RO3" s="0"/>
      <c r="RP3" s="0"/>
      <c r="RQ3" s="0"/>
      <c r="RR3" s="0"/>
      <c r="RS3" s="0"/>
      <c r="RT3" s="0"/>
      <c r="RU3" s="0"/>
      <c r="RV3" s="0"/>
      <c r="RW3" s="0"/>
      <c r="RX3" s="0"/>
      <c r="RY3" s="0"/>
      <c r="RZ3" s="0"/>
      <c r="SA3" s="0"/>
      <c r="SB3" s="0"/>
      <c r="SC3" s="0"/>
      <c r="SD3" s="0"/>
      <c r="SE3" s="0"/>
      <c r="SF3" s="0"/>
      <c r="SG3" s="0"/>
      <c r="SH3" s="0"/>
      <c r="SI3" s="0"/>
      <c r="SJ3" s="0"/>
      <c r="SK3" s="0"/>
      <c r="SL3" s="0"/>
      <c r="SM3" s="0"/>
      <c r="SN3" s="0"/>
      <c r="SO3" s="0"/>
      <c r="SP3" s="0"/>
      <c r="SQ3" s="0"/>
      <c r="SR3" s="0"/>
      <c r="SS3" s="0"/>
      <c r="ST3" s="0"/>
      <c r="SU3" s="0"/>
      <c r="SV3" s="0"/>
      <c r="SW3" s="0"/>
      <c r="SX3" s="0"/>
      <c r="SY3" s="0"/>
      <c r="SZ3" s="0"/>
      <c r="TA3" s="0"/>
      <c r="TB3" s="0"/>
      <c r="TC3" s="0"/>
      <c r="TD3" s="0"/>
      <c r="TE3" s="0"/>
      <c r="TF3" s="0"/>
      <c r="TG3" s="0"/>
      <c r="TH3" s="0"/>
      <c r="TI3" s="0"/>
      <c r="TJ3" s="0"/>
      <c r="TK3" s="0"/>
      <c r="TL3" s="0"/>
      <c r="TM3" s="0"/>
      <c r="TN3" s="0"/>
      <c r="TO3" s="0"/>
      <c r="TP3" s="0"/>
      <c r="TQ3" s="0"/>
      <c r="TR3" s="0"/>
      <c r="TS3" s="0"/>
      <c r="TT3" s="0"/>
      <c r="TU3" s="0"/>
      <c r="TV3" s="0"/>
      <c r="TW3" s="0"/>
      <c r="TX3" s="0"/>
      <c r="TY3" s="0"/>
      <c r="TZ3" s="0"/>
      <c r="UA3" s="0"/>
      <c r="UB3" s="0"/>
      <c r="UC3" s="0"/>
      <c r="UD3" s="0"/>
      <c r="UE3" s="0"/>
      <c r="UF3" s="0"/>
      <c r="UG3" s="0"/>
      <c r="UH3" s="0"/>
      <c r="UI3" s="0"/>
      <c r="UJ3" s="0"/>
      <c r="UK3" s="0"/>
      <c r="UL3" s="0"/>
      <c r="UM3" s="0"/>
      <c r="UN3" s="0"/>
      <c r="UO3" s="0"/>
      <c r="UP3" s="0"/>
      <c r="UQ3" s="0"/>
      <c r="UR3" s="0"/>
      <c r="US3" s="0"/>
      <c r="UT3" s="0"/>
      <c r="UU3" s="0"/>
      <c r="UV3" s="0"/>
      <c r="UW3" s="0"/>
      <c r="UX3" s="0"/>
      <c r="UY3" s="0"/>
      <c r="UZ3" s="0"/>
      <c r="VA3" s="0"/>
      <c r="VB3" s="0"/>
      <c r="VC3" s="0"/>
      <c r="VD3" s="0"/>
      <c r="VE3" s="0"/>
      <c r="VF3" s="0"/>
      <c r="VG3" s="0"/>
      <c r="VH3" s="0"/>
      <c r="VI3" s="0"/>
      <c r="VJ3" s="0"/>
      <c r="VK3" s="0"/>
      <c r="VL3" s="0"/>
      <c r="VM3" s="0"/>
      <c r="VN3" s="0"/>
      <c r="VO3" s="0"/>
      <c r="VP3" s="0"/>
      <c r="VQ3" s="0"/>
      <c r="VR3" s="0"/>
      <c r="VS3" s="0"/>
      <c r="VT3" s="0"/>
      <c r="VU3" s="0"/>
      <c r="VV3" s="0"/>
      <c r="VW3" s="0"/>
      <c r="VX3" s="0"/>
      <c r="VY3" s="0"/>
      <c r="VZ3" s="0"/>
      <c r="WA3" s="0"/>
      <c r="WB3" s="0"/>
      <c r="WC3" s="0"/>
      <c r="WD3" s="0"/>
      <c r="WE3" s="0"/>
      <c r="WF3" s="0"/>
      <c r="WG3" s="0"/>
      <c r="WH3" s="0"/>
      <c r="WI3" s="0"/>
      <c r="WJ3" s="0"/>
      <c r="WK3" s="0"/>
      <c r="WL3" s="0"/>
      <c r="WM3" s="0"/>
      <c r="WN3" s="0"/>
      <c r="WO3" s="0"/>
      <c r="WP3" s="0"/>
      <c r="WQ3" s="0"/>
      <c r="WR3" s="0"/>
      <c r="WS3" s="0"/>
      <c r="WT3" s="0"/>
      <c r="WU3" s="0"/>
      <c r="WV3" s="0"/>
      <c r="WW3" s="0"/>
      <c r="WX3" s="0"/>
      <c r="WY3" s="0"/>
      <c r="WZ3" s="0"/>
      <c r="XA3" s="0"/>
      <c r="XB3" s="0"/>
      <c r="XC3" s="0"/>
      <c r="XD3" s="0"/>
      <c r="XE3" s="0"/>
      <c r="XF3" s="0"/>
      <c r="XG3" s="0"/>
      <c r="XH3" s="0"/>
      <c r="XI3" s="0"/>
      <c r="XJ3" s="0"/>
      <c r="XK3" s="0"/>
      <c r="XL3" s="0"/>
      <c r="XM3" s="0"/>
      <c r="XN3" s="0"/>
      <c r="XO3" s="0"/>
      <c r="XP3" s="0"/>
      <c r="XQ3" s="0"/>
      <c r="XR3" s="0"/>
      <c r="XS3" s="0"/>
      <c r="XT3" s="0"/>
      <c r="XU3" s="0"/>
      <c r="XV3" s="0"/>
      <c r="XW3" s="0"/>
      <c r="XX3" s="0"/>
      <c r="XY3" s="0"/>
      <c r="XZ3" s="0"/>
      <c r="YA3" s="0"/>
      <c r="YB3" s="0"/>
      <c r="YC3" s="0"/>
      <c r="YD3" s="0"/>
      <c r="YE3" s="0"/>
      <c r="YF3" s="0"/>
      <c r="YG3" s="0"/>
      <c r="YH3" s="0"/>
      <c r="YI3" s="0"/>
      <c r="YJ3" s="0"/>
      <c r="YK3" s="0"/>
      <c r="YL3" s="0"/>
      <c r="YM3" s="0"/>
      <c r="YN3" s="0"/>
      <c r="YO3" s="0"/>
      <c r="YP3" s="0"/>
      <c r="YQ3" s="0"/>
      <c r="YR3" s="0"/>
      <c r="YS3" s="0"/>
      <c r="YT3" s="0"/>
      <c r="YU3" s="0"/>
      <c r="YV3" s="0"/>
      <c r="YW3" s="0"/>
      <c r="YX3" s="0"/>
      <c r="YY3" s="0"/>
      <c r="YZ3" s="0"/>
      <c r="ZA3" s="0"/>
      <c r="ZB3" s="0"/>
      <c r="ZC3" s="0"/>
      <c r="ZD3" s="0"/>
      <c r="ZE3" s="0"/>
      <c r="ZF3" s="0"/>
      <c r="ZG3" s="0"/>
      <c r="ZH3" s="0"/>
      <c r="ZI3" s="0"/>
      <c r="ZJ3" s="0"/>
      <c r="ZK3" s="0"/>
      <c r="ZL3" s="0"/>
      <c r="ZM3" s="0"/>
      <c r="ZN3" s="0"/>
      <c r="ZO3" s="0"/>
      <c r="ZP3" s="0"/>
      <c r="ZQ3" s="0"/>
      <c r="ZR3" s="0"/>
      <c r="ZS3" s="0"/>
      <c r="ZT3" s="0"/>
      <c r="ZU3" s="0"/>
      <c r="ZV3" s="0"/>
      <c r="ZW3" s="0"/>
      <c r="ZX3" s="0"/>
      <c r="ZY3" s="0"/>
      <c r="ZZ3" s="0"/>
      <c r="AAA3" s="0"/>
      <c r="AAB3" s="0"/>
      <c r="AAC3" s="0"/>
      <c r="AAD3" s="0"/>
      <c r="AAE3" s="0"/>
      <c r="AAF3" s="0"/>
      <c r="AAG3" s="0"/>
      <c r="AAH3" s="0"/>
      <c r="AAI3" s="0"/>
      <c r="AAJ3" s="0"/>
      <c r="AAK3" s="0"/>
      <c r="AAL3" s="0"/>
      <c r="AAM3" s="0"/>
      <c r="AAN3" s="0"/>
      <c r="AAO3" s="0"/>
      <c r="AAP3" s="0"/>
      <c r="AAQ3" s="0"/>
      <c r="AAR3" s="0"/>
      <c r="AAS3" s="0"/>
      <c r="AAT3" s="0"/>
      <c r="AAU3" s="0"/>
      <c r="AAV3" s="0"/>
      <c r="AAW3" s="0"/>
      <c r="AAX3" s="0"/>
      <c r="AAY3" s="0"/>
      <c r="AAZ3" s="0"/>
      <c r="ABA3" s="0"/>
      <c r="ABB3" s="0"/>
      <c r="ABC3" s="0"/>
      <c r="ABD3" s="0"/>
      <c r="ABE3" s="0"/>
      <c r="ABF3" s="0"/>
      <c r="ABG3" s="0"/>
      <c r="ABH3" s="0"/>
      <c r="ABI3" s="0"/>
      <c r="ABJ3" s="0"/>
      <c r="ABK3" s="0"/>
      <c r="ABL3" s="0"/>
      <c r="ABM3" s="0"/>
      <c r="ABN3" s="0"/>
      <c r="ABO3" s="0"/>
      <c r="ABP3" s="0"/>
      <c r="ABQ3" s="0"/>
      <c r="ABR3" s="0"/>
      <c r="ABS3" s="0"/>
      <c r="ABT3" s="0"/>
      <c r="ABU3" s="0"/>
      <c r="ABV3" s="0"/>
      <c r="ABW3" s="0"/>
      <c r="ABX3" s="0"/>
      <c r="ABY3" s="0"/>
      <c r="ABZ3" s="0"/>
      <c r="ACA3" s="0"/>
      <c r="ACB3" s="0"/>
      <c r="ACC3" s="0"/>
      <c r="ACD3" s="0"/>
      <c r="ACE3" s="0"/>
      <c r="ACF3" s="0"/>
      <c r="ACG3" s="0"/>
      <c r="ACH3" s="0"/>
      <c r="ACI3" s="0"/>
      <c r="ACJ3" s="0"/>
      <c r="ACK3" s="0"/>
      <c r="ACL3" s="0"/>
      <c r="ACM3" s="0"/>
      <c r="ACN3" s="0"/>
      <c r="ACO3" s="0"/>
      <c r="ACP3" s="0"/>
      <c r="ACQ3" s="0"/>
      <c r="ACR3" s="0"/>
      <c r="ACS3" s="0"/>
      <c r="ACT3" s="0"/>
      <c r="ACU3" s="0"/>
      <c r="ACV3" s="0"/>
      <c r="ACW3" s="0"/>
      <c r="ACX3" s="0"/>
      <c r="ACY3" s="0"/>
      <c r="ACZ3" s="0"/>
      <c r="ADA3" s="0"/>
      <c r="ADB3" s="0"/>
      <c r="ADC3" s="0"/>
      <c r="ADD3" s="0"/>
      <c r="ADE3" s="0"/>
      <c r="ADF3" s="0"/>
      <c r="ADG3" s="0"/>
      <c r="ADH3" s="0"/>
      <c r="ADI3" s="0"/>
      <c r="ADJ3" s="0"/>
      <c r="ADK3" s="0"/>
      <c r="ADL3" s="0"/>
      <c r="ADM3" s="0"/>
      <c r="ADN3" s="0"/>
      <c r="ADO3" s="0"/>
      <c r="ADP3" s="0"/>
      <c r="ADQ3" s="0"/>
      <c r="ADR3" s="0"/>
      <c r="ADS3" s="0"/>
      <c r="ADT3" s="0"/>
      <c r="ADU3" s="0"/>
      <c r="ADV3" s="0"/>
      <c r="ADW3" s="0"/>
      <c r="ADX3" s="0"/>
      <c r="ADY3" s="0"/>
      <c r="ADZ3" s="0"/>
      <c r="AEA3" s="0"/>
      <c r="AEB3" s="0"/>
      <c r="AEC3" s="0"/>
      <c r="AED3" s="0"/>
      <c r="AEE3" s="0"/>
      <c r="AEF3" s="0"/>
      <c r="AEG3" s="0"/>
      <c r="AEH3" s="0"/>
      <c r="AEI3" s="0"/>
      <c r="AEJ3" s="0"/>
      <c r="AEK3" s="0"/>
      <c r="AEL3" s="0"/>
      <c r="AEM3" s="0"/>
      <c r="AEN3" s="0"/>
      <c r="AEO3" s="0"/>
      <c r="AEP3" s="0"/>
      <c r="AEQ3" s="0"/>
      <c r="AER3" s="0"/>
      <c r="AES3" s="0"/>
      <c r="AET3" s="0"/>
      <c r="AEU3" s="0"/>
      <c r="AEV3" s="0"/>
      <c r="AEW3" s="0"/>
      <c r="AEX3" s="0"/>
      <c r="AEY3" s="0"/>
      <c r="AEZ3" s="0"/>
      <c r="AFA3" s="0"/>
      <c r="AFB3" s="0"/>
      <c r="AFC3" s="0"/>
      <c r="AFD3" s="0"/>
      <c r="AFE3" s="0"/>
      <c r="AFF3" s="0"/>
      <c r="AFG3" s="0"/>
      <c r="AFH3" s="0"/>
      <c r="AFI3" s="0"/>
      <c r="AFJ3" s="0"/>
      <c r="AFK3" s="0"/>
      <c r="AFL3" s="0"/>
      <c r="AFM3" s="0"/>
      <c r="AFN3" s="0"/>
      <c r="AFO3" s="0"/>
      <c r="AFP3" s="0"/>
      <c r="AFQ3" s="0"/>
      <c r="AFR3" s="0"/>
      <c r="AFS3" s="0"/>
      <c r="AFT3" s="0"/>
      <c r="AFU3" s="0"/>
      <c r="AFV3" s="0"/>
      <c r="AFW3" s="0"/>
      <c r="AFX3" s="0"/>
      <c r="AFY3" s="0"/>
      <c r="AFZ3" s="0"/>
      <c r="AGA3" s="0"/>
      <c r="AGB3" s="0"/>
      <c r="AGC3" s="0"/>
      <c r="AGD3" s="0"/>
      <c r="AGE3" s="0"/>
      <c r="AGF3" s="0"/>
      <c r="AGG3" s="0"/>
      <c r="AGH3" s="0"/>
      <c r="AGI3" s="0"/>
      <c r="AGJ3" s="0"/>
      <c r="AGK3" s="0"/>
      <c r="AGL3" s="0"/>
      <c r="AGM3" s="0"/>
      <c r="AGN3" s="0"/>
      <c r="AGO3" s="0"/>
      <c r="AGP3" s="0"/>
      <c r="AGQ3" s="0"/>
      <c r="AGR3" s="0"/>
      <c r="AGS3" s="0"/>
      <c r="AGT3" s="0"/>
      <c r="AGU3" s="0"/>
      <c r="AGV3" s="0"/>
      <c r="AGW3" s="0"/>
      <c r="AGX3" s="0"/>
      <c r="AGY3" s="0"/>
      <c r="AGZ3" s="0"/>
      <c r="AHA3" s="0"/>
      <c r="AHB3" s="0"/>
      <c r="AHC3" s="0"/>
      <c r="AHD3" s="0"/>
      <c r="AHE3" s="0"/>
      <c r="AHF3" s="0"/>
      <c r="AHG3" s="0"/>
      <c r="AHH3" s="0"/>
      <c r="AHI3" s="0"/>
      <c r="AHJ3" s="0"/>
      <c r="AHK3" s="0"/>
      <c r="AHL3" s="0"/>
      <c r="AHM3" s="0"/>
      <c r="AHN3" s="0"/>
      <c r="AHO3" s="0"/>
      <c r="AHP3" s="0"/>
      <c r="AHQ3" s="0"/>
      <c r="AHR3" s="0"/>
      <c r="AHS3" s="0"/>
      <c r="AHT3" s="0"/>
      <c r="AHU3" s="0"/>
      <c r="AHV3" s="0"/>
      <c r="AHW3" s="0"/>
      <c r="AHX3" s="0"/>
      <c r="AHY3" s="0"/>
      <c r="AHZ3" s="0"/>
      <c r="AIA3" s="0"/>
      <c r="AIB3" s="0"/>
      <c r="AIC3" s="0"/>
      <c r="AID3" s="0"/>
      <c r="AIE3" s="0"/>
      <c r="AIF3" s="0"/>
      <c r="AIG3" s="0"/>
      <c r="AIH3" s="0"/>
      <c r="AII3" s="0"/>
      <c r="AIJ3" s="0"/>
      <c r="AIK3" s="0"/>
      <c r="AIL3" s="0"/>
      <c r="AIM3" s="0"/>
      <c r="AIN3" s="0"/>
      <c r="AIO3" s="0"/>
      <c r="AIP3" s="0"/>
      <c r="AIQ3" s="0"/>
      <c r="AIR3" s="0"/>
      <c r="AIS3" s="0"/>
      <c r="AIT3" s="0"/>
      <c r="AIU3" s="0"/>
      <c r="AIV3" s="0"/>
      <c r="AIW3" s="0"/>
      <c r="AIX3" s="0"/>
      <c r="AIY3" s="0"/>
      <c r="AIZ3" s="0"/>
      <c r="AJA3" s="0"/>
      <c r="AJB3" s="0"/>
      <c r="AJC3" s="0"/>
      <c r="AJD3" s="0"/>
      <c r="AJE3" s="0"/>
      <c r="AJF3" s="0"/>
      <c r="AJG3" s="0"/>
      <c r="AJH3" s="0"/>
      <c r="AJI3" s="0"/>
      <c r="AJJ3" s="0"/>
      <c r="AJK3" s="0"/>
      <c r="AJL3" s="0"/>
      <c r="AJM3" s="0"/>
      <c r="AJN3" s="0"/>
      <c r="AJO3" s="0"/>
      <c r="AJP3" s="0"/>
      <c r="AJQ3" s="0"/>
      <c r="AJR3" s="0"/>
      <c r="AJS3" s="0"/>
      <c r="AJT3" s="0"/>
      <c r="AJU3" s="0"/>
      <c r="AJV3" s="0"/>
      <c r="AJW3" s="0"/>
      <c r="AJX3" s="0"/>
      <c r="AJY3" s="0"/>
      <c r="AJZ3" s="0"/>
      <c r="AKA3" s="0"/>
      <c r="AKB3" s="0"/>
      <c r="AKC3" s="0"/>
      <c r="AKD3" s="0"/>
      <c r="AKE3" s="0"/>
      <c r="AKF3" s="0"/>
      <c r="AKG3" s="0"/>
      <c r="AKH3" s="0"/>
      <c r="AKI3" s="0"/>
      <c r="AKJ3" s="0"/>
      <c r="AKK3" s="0"/>
      <c r="AKL3" s="0"/>
      <c r="AKM3" s="0"/>
      <c r="AKN3" s="0"/>
      <c r="AKO3" s="0"/>
      <c r="AKP3" s="0"/>
      <c r="AKQ3" s="0"/>
      <c r="AKR3" s="0"/>
      <c r="AKS3" s="0"/>
      <c r="AKT3" s="0"/>
      <c r="AKU3" s="0"/>
      <c r="AKV3" s="0"/>
      <c r="AKW3" s="0"/>
      <c r="AKX3" s="0"/>
      <c r="AKY3" s="0"/>
      <c r="AKZ3" s="0"/>
      <c r="ALA3" s="0"/>
      <c r="ALB3" s="0"/>
      <c r="ALC3" s="0"/>
      <c r="ALD3" s="0"/>
      <c r="ALE3" s="0"/>
      <c r="ALF3" s="0"/>
      <c r="ALG3" s="0"/>
      <c r="ALH3" s="0"/>
      <c r="ALI3" s="0"/>
      <c r="ALJ3" s="0"/>
      <c r="ALK3" s="0"/>
      <c r="ALL3" s="0"/>
      <c r="ALM3" s="0"/>
      <c r="ALN3" s="0"/>
      <c r="ALO3" s="0"/>
      <c r="ALP3" s="0"/>
      <c r="ALQ3" s="0"/>
      <c r="ALR3" s="0"/>
      <c r="ALS3" s="0"/>
      <c r="ALT3" s="0"/>
      <c r="ALU3" s="0"/>
      <c r="ALV3" s="0"/>
      <c r="ALW3" s="0"/>
      <c r="ALX3" s="0"/>
      <c r="ALY3" s="0"/>
      <c r="ALZ3" s="0"/>
      <c r="AMA3" s="0"/>
      <c r="AMB3" s="0"/>
      <c r="AMC3" s="0"/>
      <c r="AMD3" s="0"/>
      <c r="AME3" s="0"/>
      <c r="AMF3" s="0"/>
      <c r="AMG3" s="0"/>
      <c r="AMH3" s="0"/>
      <c r="AMI3" s="0"/>
      <c r="AMJ3" s="0"/>
    </row>
    <row r="4" customFormat="false" ht="15" hidden="false" customHeight="true" outlineLevel="0" collapsed="false">
      <c r="A4" s="0"/>
      <c r="B4" s="5"/>
      <c r="C4" s="6"/>
      <c r="D4" s="6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9"/>
      <c r="AC4" s="7"/>
      <c r="AD4" s="7"/>
      <c r="AE4" s="7"/>
      <c r="AF4" s="7"/>
      <c r="AG4" s="7"/>
      <c r="AH4" s="7"/>
      <c r="AI4" s="10"/>
      <c r="AJ4" s="11"/>
      <c r="AK4" s="11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  <c r="IX4" s="0"/>
      <c r="IY4" s="0"/>
      <c r="IZ4" s="0"/>
      <c r="JA4" s="0"/>
      <c r="JB4" s="0"/>
      <c r="JC4" s="0"/>
      <c r="JD4" s="0"/>
      <c r="JE4" s="0"/>
      <c r="JF4" s="0"/>
      <c r="JG4" s="0"/>
      <c r="JH4" s="0"/>
      <c r="JI4" s="0"/>
      <c r="JJ4" s="0"/>
      <c r="JK4" s="0"/>
      <c r="JL4" s="0"/>
      <c r="JM4" s="0"/>
      <c r="JN4" s="0"/>
      <c r="JO4" s="0"/>
      <c r="JP4" s="0"/>
      <c r="JQ4" s="0"/>
      <c r="JR4" s="0"/>
      <c r="JS4" s="0"/>
      <c r="JT4" s="0"/>
      <c r="JU4" s="0"/>
      <c r="JV4" s="0"/>
      <c r="JW4" s="0"/>
      <c r="JX4" s="0"/>
      <c r="JY4" s="0"/>
      <c r="JZ4" s="0"/>
      <c r="KA4" s="0"/>
      <c r="KB4" s="0"/>
      <c r="KC4" s="0"/>
      <c r="KD4" s="0"/>
      <c r="KE4" s="0"/>
      <c r="KF4" s="0"/>
      <c r="KG4" s="0"/>
      <c r="KH4" s="0"/>
      <c r="KI4" s="0"/>
      <c r="KJ4" s="0"/>
      <c r="KK4" s="0"/>
      <c r="KL4" s="0"/>
      <c r="KM4" s="0"/>
      <c r="KN4" s="0"/>
      <c r="KO4" s="0"/>
      <c r="KP4" s="0"/>
      <c r="KQ4" s="0"/>
      <c r="KR4" s="0"/>
      <c r="KS4" s="0"/>
      <c r="KT4" s="0"/>
      <c r="KU4" s="0"/>
      <c r="KV4" s="0"/>
      <c r="KW4" s="0"/>
      <c r="KX4" s="0"/>
      <c r="KY4" s="0"/>
      <c r="KZ4" s="0"/>
      <c r="LA4" s="0"/>
      <c r="LB4" s="0"/>
      <c r="LC4" s="0"/>
      <c r="LD4" s="0"/>
      <c r="LE4" s="0"/>
      <c r="LF4" s="0"/>
      <c r="LG4" s="0"/>
      <c r="LH4" s="0"/>
      <c r="LI4" s="0"/>
      <c r="LJ4" s="0"/>
      <c r="LK4" s="0"/>
      <c r="LL4" s="0"/>
      <c r="LM4" s="0"/>
      <c r="LN4" s="0"/>
      <c r="LO4" s="0"/>
      <c r="LP4" s="0"/>
      <c r="LQ4" s="0"/>
      <c r="LR4" s="0"/>
      <c r="LS4" s="0"/>
      <c r="LT4" s="0"/>
      <c r="LU4" s="0"/>
      <c r="LV4" s="0"/>
      <c r="LW4" s="0"/>
      <c r="LX4" s="0"/>
      <c r="LY4" s="0"/>
      <c r="LZ4" s="0"/>
      <c r="MA4" s="0"/>
      <c r="MB4" s="0"/>
      <c r="MC4" s="0"/>
      <c r="MD4" s="0"/>
      <c r="ME4" s="0"/>
      <c r="MF4" s="0"/>
      <c r="MG4" s="0"/>
      <c r="MH4" s="0"/>
      <c r="MI4" s="0"/>
      <c r="MJ4" s="0"/>
      <c r="MK4" s="0"/>
      <c r="ML4" s="0"/>
      <c r="MM4" s="0"/>
      <c r="MN4" s="0"/>
      <c r="MO4" s="0"/>
      <c r="MP4" s="0"/>
      <c r="MQ4" s="0"/>
      <c r="MR4" s="0"/>
      <c r="MS4" s="0"/>
      <c r="MT4" s="0"/>
      <c r="MU4" s="0"/>
      <c r="MV4" s="0"/>
      <c r="MW4" s="0"/>
      <c r="MX4" s="0"/>
      <c r="MY4" s="0"/>
      <c r="MZ4" s="0"/>
      <c r="NA4" s="0"/>
      <c r="NB4" s="0"/>
      <c r="NC4" s="0"/>
      <c r="ND4" s="0"/>
      <c r="NE4" s="0"/>
      <c r="NF4" s="0"/>
      <c r="NG4" s="0"/>
      <c r="NH4" s="0"/>
      <c r="NI4" s="0"/>
      <c r="NJ4" s="0"/>
      <c r="NK4" s="0"/>
      <c r="NL4" s="0"/>
      <c r="NM4" s="0"/>
      <c r="NN4" s="0"/>
      <c r="NO4" s="0"/>
      <c r="NP4" s="0"/>
      <c r="NQ4" s="0"/>
      <c r="NR4" s="0"/>
      <c r="NS4" s="0"/>
      <c r="NT4" s="0"/>
      <c r="NU4" s="0"/>
      <c r="NV4" s="0"/>
      <c r="NW4" s="0"/>
      <c r="NX4" s="0"/>
      <c r="NY4" s="0"/>
      <c r="NZ4" s="0"/>
      <c r="OA4" s="0"/>
      <c r="OB4" s="0"/>
      <c r="OC4" s="0"/>
      <c r="OD4" s="0"/>
      <c r="OE4" s="0"/>
      <c r="OF4" s="0"/>
      <c r="OG4" s="0"/>
      <c r="OH4" s="0"/>
      <c r="OI4" s="0"/>
      <c r="OJ4" s="0"/>
      <c r="OK4" s="0"/>
      <c r="OL4" s="0"/>
      <c r="OM4" s="0"/>
      <c r="ON4" s="0"/>
      <c r="OO4" s="0"/>
      <c r="OP4" s="0"/>
      <c r="OQ4" s="0"/>
      <c r="OR4" s="0"/>
      <c r="OS4" s="0"/>
      <c r="OT4" s="0"/>
      <c r="OU4" s="0"/>
      <c r="OV4" s="0"/>
      <c r="OW4" s="0"/>
      <c r="OX4" s="0"/>
      <c r="OY4" s="0"/>
      <c r="OZ4" s="0"/>
      <c r="PA4" s="0"/>
      <c r="PB4" s="0"/>
      <c r="PC4" s="0"/>
      <c r="PD4" s="0"/>
      <c r="PE4" s="0"/>
      <c r="PF4" s="0"/>
      <c r="PG4" s="0"/>
      <c r="PH4" s="0"/>
      <c r="PI4" s="0"/>
      <c r="PJ4" s="0"/>
      <c r="PK4" s="0"/>
      <c r="PL4" s="0"/>
      <c r="PM4" s="0"/>
      <c r="PN4" s="0"/>
      <c r="PO4" s="0"/>
      <c r="PP4" s="0"/>
      <c r="PQ4" s="0"/>
      <c r="PR4" s="0"/>
      <c r="PS4" s="0"/>
      <c r="PT4" s="0"/>
      <c r="PU4" s="0"/>
      <c r="PV4" s="0"/>
      <c r="PW4" s="0"/>
      <c r="PX4" s="0"/>
      <c r="PY4" s="0"/>
      <c r="PZ4" s="0"/>
      <c r="QA4" s="0"/>
      <c r="QB4" s="0"/>
      <c r="QC4" s="0"/>
      <c r="QD4" s="0"/>
      <c r="QE4" s="0"/>
      <c r="QF4" s="0"/>
      <c r="QG4" s="0"/>
      <c r="QH4" s="0"/>
      <c r="QI4" s="0"/>
      <c r="QJ4" s="0"/>
      <c r="QK4" s="0"/>
      <c r="QL4" s="0"/>
      <c r="QM4" s="0"/>
      <c r="QN4" s="0"/>
      <c r="QO4" s="0"/>
      <c r="QP4" s="0"/>
      <c r="QQ4" s="0"/>
      <c r="QR4" s="0"/>
      <c r="QS4" s="0"/>
      <c r="QT4" s="0"/>
      <c r="QU4" s="0"/>
      <c r="QV4" s="0"/>
      <c r="QW4" s="0"/>
      <c r="QX4" s="0"/>
      <c r="QY4" s="0"/>
      <c r="QZ4" s="0"/>
      <c r="RA4" s="0"/>
      <c r="RB4" s="0"/>
      <c r="RC4" s="0"/>
      <c r="RD4" s="0"/>
      <c r="RE4" s="0"/>
      <c r="RF4" s="0"/>
      <c r="RG4" s="0"/>
      <c r="RH4" s="0"/>
      <c r="RI4" s="0"/>
      <c r="RJ4" s="0"/>
      <c r="RK4" s="0"/>
      <c r="RL4" s="0"/>
      <c r="RM4" s="0"/>
      <c r="RN4" s="0"/>
      <c r="RO4" s="0"/>
      <c r="RP4" s="0"/>
      <c r="RQ4" s="0"/>
      <c r="RR4" s="0"/>
      <c r="RS4" s="0"/>
      <c r="RT4" s="0"/>
      <c r="RU4" s="0"/>
      <c r="RV4" s="0"/>
      <c r="RW4" s="0"/>
      <c r="RX4" s="0"/>
      <c r="RY4" s="0"/>
      <c r="RZ4" s="0"/>
      <c r="SA4" s="0"/>
      <c r="SB4" s="0"/>
      <c r="SC4" s="0"/>
      <c r="SD4" s="0"/>
      <c r="SE4" s="0"/>
      <c r="SF4" s="0"/>
      <c r="SG4" s="0"/>
      <c r="SH4" s="0"/>
      <c r="SI4" s="0"/>
      <c r="SJ4" s="0"/>
      <c r="SK4" s="0"/>
      <c r="SL4" s="0"/>
      <c r="SM4" s="0"/>
      <c r="SN4" s="0"/>
      <c r="SO4" s="0"/>
      <c r="SP4" s="0"/>
      <c r="SQ4" s="0"/>
      <c r="SR4" s="0"/>
      <c r="SS4" s="0"/>
      <c r="ST4" s="0"/>
      <c r="SU4" s="0"/>
      <c r="SV4" s="0"/>
      <c r="SW4" s="0"/>
      <c r="SX4" s="0"/>
      <c r="SY4" s="0"/>
      <c r="SZ4" s="0"/>
      <c r="TA4" s="0"/>
      <c r="TB4" s="0"/>
      <c r="TC4" s="0"/>
      <c r="TD4" s="0"/>
      <c r="TE4" s="0"/>
      <c r="TF4" s="0"/>
      <c r="TG4" s="0"/>
      <c r="TH4" s="0"/>
      <c r="TI4" s="0"/>
      <c r="TJ4" s="0"/>
      <c r="TK4" s="0"/>
      <c r="TL4" s="0"/>
      <c r="TM4" s="0"/>
      <c r="TN4" s="0"/>
      <c r="TO4" s="0"/>
      <c r="TP4" s="0"/>
      <c r="TQ4" s="0"/>
      <c r="TR4" s="0"/>
      <c r="TS4" s="0"/>
      <c r="TT4" s="0"/>
      <c r="TU4" s="0"/>
      <c r="TV4" s="0"/>
      <c r="TW4" s="0"/>
      <c r="TX4" s="0"/>
      <c r="TY4" s="0"/>
      <c r="TZ4" s="0"/>
      <c r="UA4" s="0"/>
      <c r="UB4" s="0"/>
      <c r="UC4" s="0"/>
      <c r="UD4" s="0"/>
      <c r="UE4" s="0"/>
      <c r="UF4" s="0"/>
      <c r="UG4" s="0"/>
      <c r="UH4" s="0"/>
      <c r="UI4" s="0"/>
      <c r="UJ4" s="0"/>
      <c r="UK4" s="0"/>
      <c r="UL4" s="0"/>
      <c r="UM4" s="0"/>
      <c r="UN4" s="0"/>
      <c r="UO4" s="0"/>
      <c r="UP4" s="0"/>
      <c r="UQ4" s="0"/>
      <c r="UR4" s="0"/>
      <c r="US4" s="0"/>
      <c r="UT4" s="0"/>
      <c r="UU4" s="0"/>
      <c r="UV4" s="0"/>
      <c r="UW4" s="0"/>
      <c r="UX4" s="0"/>
      <c r="UY4" s="0"/>
      <c r="UZ4" s="0"/>
      <c r="VA4" s="0"/>
      <c r="VB4" s="0"/>
      <c r="VC4" s="0"/>
      <c r="VD4" s="0"/>
      <c r="VE4" s="0"/>
      <c r="VF4" s="0"/>
      <c r="VG4" s="0"/>
      <c r="VH4" s="0"/>
      <c r="VI4" s="0"/>
      <c r="VJ4" s="0"/>
      <c r="VK4" s="0"/>
      <c r="VL4" s="0"/>
      <c r="VM4" s="0"/>
      <c r="VN4" s="0"/>
      <c r="VO4" s="0"/>
      <c r="VP4" s="0"/>
      <c r="VQ4" s="0"/>
      <c r="VR4" s="0"/>
      <c r="VS4" s="0"/>
      <c r="VT4" s="0"/>
      <c r="VU4" s="0"/>
      <c r="VV4" s="0"/>
      <c r="VW4" s="0"/>
      <c r="VX4" s="0"/>
      <c r="VY4" s="0"/>
      <c r="VZ4" s="0"/>
      <c r="WA4" s="0"/>
      <c r="WB4" s="0"/>
      <c r="WC4" s="0"/>
      <c r="WD4" s="0"/>
      <c r="WE4" s="0"/>
      <c r="WF4" s="0"/>
      <c r="WG4" s="0"/>
      <c r="WH4" s="0"/>
      <c r="WI4" s="0"/>
      <c r="WJ4" s="0"/>
      <c r="WK4" s="0"/>
      <c r="WL4" s="0"/>
      <c r="WM4" s="0"/>
      <c r="WN4" s="0"/>
      <c r="WO4" s="0"/>
      <c r="WP4" s="0"/>
      <c r="WQ4" s="0"/>
      <c r="WR4" s="0"/>
      <c r="WS4" s="0"/>
      <c r="WT4" s="0"/>
      <c r="WU4" s="0"/>
      <c r="WV4" s="0"/>
      <c r="WW4" s="0"/>
      <c r="WX4" s="0"/>
      <c r="WY4" s="0"/>
      <c r="WZ4" s="0"/>
      <c r="XA4" s="0"/>
      <c r="XB4" s="0"/>
      <c r="XC4" s="0"/>
      <c r="XD4" s="0"/>
      <c r="XE4" s="0"/>
      <c r="XF4" s="0"/>
      <c r="XG4" s="0"/>
      <c r="XH4" s="0"/>
      <c r="XI4" s="0"/>
      <c r="XJ4" s="0"/>
      <c r="XK4" s="0"/>
      <c r="XL4" s="0"/>
      <c r="XM4" s="0"/>
      <c r="XN4" s="0"/>
      <c r="XO4" s="0"/>
      <c r="XP4" s="0"/>
      <c r="XQ4" s="0"/>
      <c r="XR4" s="0"/>
      <c r="XS4" s="0"/>
      <c r="XT4" s="0"/>
      <c r="XU4" s="0"/>
      <c r="XV4" s="0"/>
      <c r="XW4" s="0"/>
      <c r="XX4" s="0"/>
      <c r="XY4" s="0"/>
      <c r="XZ4" s="0"/>
      <c r="YA4" s="0"/>
      <c r="YB4" s="0"/>
      <c r="YC4" s="0"/>
      <c r="YD4" s="0"/>
      <c r="YE4" s="0"/>
      <c r="YF4" s="0"/>
      <c r="YG4" s="0"/>
      <c r="YH4" s="0"/>
      <c r="YI4" s="0"/>
      <c r="YJ4" s="0"/>
      <c r="YK4" s="0"/>
      <c r="YL4" s="0"/>
      <c r="YM4" s="0"/>
      <c r="YN4" s="0"/>
      <c r="YO4" s="0"/>
      <c r="YP4" s="0"/>
      <c r="YQ4" s="0"/>
      <c r="YR4" s="0"/>
      <c r="YS4" s="0"/>
      <c r="YT4" s="0"/>
      <c r="YU4" s="0"/>
      <c r="YV4" s="0"/>
      <c r="YW4" s="0"/>
      <c r="YX4" s="0"/>
      <c r="YY4" s="0"/>
      <c r="YZ4" s="0"/>
      <c r="ZA4" s="0"/>
      <c r="ZB4" s="0"/>
      <c r="ZC4" s="0"/>
      <c r="ZD4" s="0"/>
      <c r="ZE4" s="0"/>
      <c r="ZF4" s="0"/>
      <c r="ZG4" s="0"/>
      <c r="ZH4" s="0"/>
      <c r="ZI4" s="0"/>
      <c r="ZJ4" s="0"/>
      <c r="ZK4" s="0"/>
      <c r="ZL4" s="0"/>
      <c r="ZM4" s="0"/>
      <c r="ZN4" s="0"/>
      <c r="ZO4" s="0"/>
      <c r="ZP4" s="0"/>
      <c r="ZQ4" s="0"/>
      <c r="ZR4" s="0"/>
      <c r="ZS4" s="0"/>
      <c r="ZT4" s="0"/>
      <c r="ZU4" s="0"/>
      <c r="ZV4" s="0"/>
      <c r="ZW4" s="0"/>
      <c r="ZX4" s="0"/>
      <c r="ZY4" s="0"/>
      <c r="ZZ4" s="0"/>
      <c r="AAA4" s="0"/>
      <c r="AAB4" s="0"/>
      <c r="AAC4" s="0"/>
      <c r="AAD4" s="0"/>
      <c r="AAE4" s="0"/>
      <c r="AAF4" s="0"/>
      <c r="AAG4" s="0"/>
      <c r="AAH4" s="0"/>
      <c r="AAI4" s="0"/>
      <c r="AAJ4" s="0"/>
      <c r="AAK4" s="0"/>
      <c r="AAL4" s="0"/>
      <c r="AAM4" s="0"/>
      <c r="AAN4" s="0"/>
      <c r="AAO4" s="0"/>
      <c r="AAP4" s="0"/>
      <c r="AAQ4" s="0"/>
      <c r="AAR4" s="0"/>
      <c r="AAS4" s="0"/>
      <c r="AAT4" s="0"/>
      <c r="AAU4" s="0"/>
      <c r="AAV4" s="0"/>
      <c r="AAW4" s="0"/>
      <c r="AAX4" s="0"/>
      <c r="AAY4" s="0"/>
      <c r="AAZ4" s="0"/>
      <c r="ABA4" s="0"/>
      <c r="ABB4" s="0"/>
      <c r="ABC4" s="0"/>
      <c r="ABD4" s="0"/>
      <c r="ABE4" s="0"/>
      <c r="ABF4" s="0"/>
      <c r="ABG4" s="0"/>
      <c r="ABH4" s="0"/>
      <c r="ABI4" s="0"/>
      <c r="ABJ4" s="0"/>
      <c r="ABK4" s="0"/>
      <c r="ABL4" s="0"/>
      <c r="ABM4" s="0"/>
      <c r="ABN4" s="0"/>
      <c r="ABO4" s="0"/>
      <c r="ABP4" s="0"/>
      <c r="ABQ4" s="0"/>
      <c r="ABR4" s="0"/>
      <c r="ABS4" s="0"/>
      <c r="ABT4" s="0"/>
      <c r="ABU4" s="0"/>
      <c r="ABV4" s="0"/>
      <c r="ABW4" s="0"/>
      <c r="ABX4" s="0"/>
      <c r="ABY4" s="0"/>
      <c r="ABZ4" s="0"/>
      <c r="ACA4" s="0"/>
      <c r="ACB4" s="0"/>
      <c r="ACC4" s="0"/>
      <c r="ACD4" s="0"/>
      <c r="ACE4" s="0"/>
      <c r="ACF4" s="0"/>
      <c r="ACG4" s="0"/>
      <c r="ACH4" s="0"/>
      <c r="ACI4" s="0"/>
      <c r="ACJ4" s="0"/>
      <c r="ACK4" s="0"/>
      <c r="ACL4" s="0"/>
      <c r="ACM4" s="0"/>
      <c r="ACN4" s="0"/>
      <c r="ACO4" s="0"/>
      <c r="ACP4" s="0"/>
      <c r="ACQ4" s="0"/>
      <c r="ACR4" s="0"/>
      <c r="ACS4" s="0"/>
      <c r="ACT4" s="0"/>
      <c r="ACU4" s="0"/>
      <c r="ACV4" s="0"/>
      <c r="ACW4" s="0"/>
      <c r="ACX4" s="0"/>
      <c r="ACY4" s="0"/>
      <c r="ACZ4" s="0"/>
      <c r="ADA4" s="0"/>
      <c r="ADB4" s="0"/>
      <c r="ADC4" s="0"/>
      <c r="ADD4" s="0"/>
      <c r="ADE4" s="0"/>
      <c r="ADF4" s="0"/>
      <c r="ADG4" s="0"/>
      <c r="ADH4" s="0"/>
      <c r="ADI4" s="0"/>
      <c r="ADJ4" s="0"/>
      <c r="ADK4" s="0"/>
      <c r="ADL4" s="0"/>
      <c r="ADM4" s="0"/>
      <c r="ADN4" s="0"/>
      <c r="ADO4" s="0"/>
      <c r="ADP4" s="0"/>
      <c r="ADQ4" s="0"/>
      <c r="ADR4" s="0"/>
      <c r="ADS4" s="0"/>
      <c r="ADT4" s="0"/>
      <c r="ADU4" s="0"/>
      <c r="ADV4" s="0"/>
      <c r="ADW4" s="0"/>
      <c r="ADX4" s="0"/>
      <c r="ADY4" s="0"/>
      <c r="ADZ4" s="0"/>
      <c r="AEA4" s="0"/>
      <c r="AEB4" s="0"/>
      <c r="AEC4" s="0"/>
      <c r="AED4" s="0"/>
      <c r="AEE4" s="0"/>
      <c r="AEF4" s="0"/>
      <c r="AEG4" s="0"/>
      <c r="AEH4" s="0"/>
      <c r="AEI4" s="0"/>
      <c r="AEJ4" s="0"/>
      <c r="AEK4" s="0"/>
      <c r="AEL4" s="0"/>
      <c r="AEM4" s="0"/>
      <c r="AEN4" s="0"/>
      <c r="AEO4" s="0"/>
      <c r="AEP4" s="0"/>
      <c r="AEQ4" s="0"/>
      <c r="AER4" s="0"/>
      <c r="AES4" s="0"/>
      <c r="AET4" s="0"/>
      <c r="AEU4" s="0"/>
      <c r="AEV4" s="0"/>
      <c r="AEW4" s="0"/>
      <c r="AEX4" s="0"/>
      <c r="AEY4" s="0"/>
      <c r="AEZ4" s="0"/>
      <c r="AFA4" s="0"/>
      <c r="AFB4" s="0"/>
      <c r="AFC4" s="0"/>
      <c r="AFD4" s="0"/>
      <c r="AFE4" s="0"/>
      <c r="AFF4" s="0"/>
      <c r="AFG4" s="0"/>
      <c r="AFH4" s="0"/>
      <c r="AFI4" s="0"/>
      <c r="AFJ4" s="0"/>
      <c r="AFK4" s="0"/>
      <c r="AFL4" s="0"/>
      <c r="AFM4" s="0"/>
      <c r="AFN4" s="0"/>
      <c r="AFO4" s="0"/>
      <c r="AFP4" s="0"/>
      <c r="AFQ4" s="0"/>
      <c r="AFR4" s="0"/>
      <c r="AFS4" s="0"/>
      <c r="AFT4" s="0"/>
      <c r="AFU4" s="0"/>
      <c r="AFV4" s="0"/>
      <c r="AFW4" s="0"/>
      <c r="AFX4" s="0"/>
      <c r="AFY4" s="0"/>
      <c r="AFZ4" s="0"/>
      <c r="AGA4" s="0"/>
      <c r="AGB4" s="0"/>
      <c r="AGC4" s="0"/>
      <c r="AGD4" s="0"/>
      <c r="AGE4" s="0"/>
      <c r="AGF4" s="0"/>
      <c r="AGG4" s="0"/>
      <c r="AGH4" s="0"/>
      <c r="AGI4" s="0"/>
      <c r="AGJ4" s="0"/>
      <c r="AGK4" s="0"/>
      <c r="AGL4" s="0"/>
      <c r="AGM4" s="0"/>
      <c r="AGN4" s="0"/>
      <c r="AGO4" s="0"/>
      <c r="AGP4" s="0"/>
      <c r="AGQ4" s="0"/>
      <c r="AGR4" s="0"/>
      <c r="AGS4" s="0"/>
      <c r="AGT4" s="0"/>
      <c r="AGU4" s="0"/>
      <c r="AGV4" s="0"/>
      <c r="AGW4" s="0"/>
      <c r="AGX4" s="0"/>
      <c r="AGY4" s="0"/>
      <c r="AGZ4" s="0"/>
      <c r="AHA4" s="0"/>
      <c r="AHB4" s="0"/>
      <c r="AHC4" s="0"/>
      <c r="AHD4" s="0"/>
      <c r="AHE4" s="0"/>
      <c r="AHF4" s="0"/>
      <c r="AHG4" s="0"/>
      <c r="AHH4" s="0"/>
      <c r="AHI4" s="0"/>
      <c r="AHJ4" s="0"/>
      <c r="AHK4" s="0"/>
      <c r="AHL4" s="0"/>
      <c r="AHM4" s="0"/>
      <c r="AHN4" s="0"/>
      <c r="AHO4" s="0"/>
      <c r="AHP4" s="0"/>
      <c r="AHQ4" s="0"/>
      <c r="AHR4" s="0"/>
      <c r="AHS4" s="0"/>
      <c r="AHT4" s="0"/>
      <c r="AHU4" s="0"/>
      <c r="AHV4" s="0"/>
      <c r="AHW4" s="0"/>
      <c r="AHX4" s="0"/>
      <c r="AHY4" s="0"/>
      <c r="AHZ4" s="0"/>
      <c r="AIA4" s="0"/>
      <c r="AIB4" s="0"/>
      <c r="AIC4" s="0"/>
      <c r="AID4" s="0"/>
      <c r="AIE4" s="0"/>
      <c r="AIF4" s="0"/>
      <c r="AIG4" s="0"/>
      <c r="AIH4" s="0"/>
      <c r="AII4" s="0"/>
      <c r="AIJ4" s="0"/>
      <c r="AIK4" s="0"/>
      <c r="AIL4" s="0"/>
      <c r="AIM4" s="0"/>
      <c r="AIN4" s="0"/>
      <c r="AIO4" s="0"/>
      <c r="AIP4" s="0"/>
      <c r="AIQ4" s="0"/>
      <c r="AIR4" s="0"/>
      <c r="AIS4" s="0"/>
      <c r="AIT4" s="0"/>
      <c r="AIU4" s="0"/>
      <c r="AIV4" s="0"/>
      <c r="AIW4" s="0"/>
      <c r="AIX4" s="0"/>
      <c r="AIY4" s="0"/>
      <c r="AIZ4" s="0"/>
      <c r="AJA4" s="0"/>
      <c r="AJB4" s="0"/>
      <c r="AJC4" s="0"/>
      <c r="AJD4" s="0"/>
      <c r="AJE4" s="0"/>
      <c r="AJF4" s="0"/>
      <c r="AJG4" s="0"/>
      <c r="AJH4" s="0"/>
      <c r="AJI4" s="0"/>
      <c r="AJJ4" s="0"/>
      <c r="AJK4" s="0"/>
      <c r="AJL4" s="0"/>
      <c r="AJM4" s="0"/>
      <c r="AJN4" s="0"/>
      <c r="AJO4" s="0"/>
      <c r="AJP4" s="0"/>
      <c r="AJQ4" s="0"/>
      <c r="AJR4" s="0"/>
      <c r="AJS4" s="0"/>
      <c r="AJT4" s="0"/>
      <c r="AJU4" s="0"/>
      <c r="AJV4" s="0"/>
      <c r="AJW4" s="0"/>
      <c r="AJX4" s="0"/>
      <c r="AJY4" s="0"/>
      <c r="AJZ4" s="0"/>
      <c r="AKA4" s="0"/>
      <c r="AKB4" s="0"/>
      <c r="AKC4" s="0"/>
      <c r="AKD4" s="0"/>
      <c r="AKE4" s="0"/>
      <c r="AKF4" s="0"/>
      <c r="AKG4" s="0"/>
      <c r="AKH4" s="0"/>
      <c r="AKI4" s="0"/>
      <c r="AKJ4" s="0"/>
      <c r="AKK4" s="0"/>
      <c r="AKL4" s="0"/>
      <c r="AKM4" s="0"/>
      <c r="AKN4" s="0"/>
      <c r="AKO4" s="0"/>
      <c r="AKP4" s="0"/>
      <c r="AKQ4" s="0"/>
      <c r="AKR4" s="0"/>
      <c r="AKS4" s="0"/>
      <c r="AKT4" s="0"/>
      <c r="AKU4" s="0"/>
      <c r="AKV4" s="0"/>
      <c r="AKW4" s="0"/>
      <c r="AKX4" s="0"/>
      <c r="AKY4" s="0"/>
      <c r="AKZ4" s="0"/>
      <c r="ALA4" s="0"/>
      <c r="ALB4" s="0"/>
      <c r="ALC4" s="0"/>
      <c r="ALD4" s="0"/>
      <c r="ALE4" s="0"/>
      <c r="ALF4" s="0"/>
      <c r="ALG4" s="0"/>
      <c r="ALH4" s="0"/>
      <c r="ALI4" s="0"/>
      <c r="ALJ4" s="0"/>
      <c r="ALK4" s="0"/>
      <c r="ALL4" s="0"/>
      <c r="ALM4" s="0"/>
      <c r="ALN4" s="0"/>
      <c r="ALO4" s="0"/>
      <c r="ALP4" s="0"/>
      <c r="ALQ4" s="0"/>
      <c r="ALR4" s="0"/>
      <c r="ALS4" s="0"/>
      <c r="ALT4" s="0"/>
      <c r="ALU4" s="0"/>
      <c r="ALV4" s="0"/>
      <c r="ALW4" s="0"/>
      <c r="ALX4" s="0"/>
      <c r="ALY4" s="0"/>
      <c r="ALZ4" s="0"/>
      <c r="AMA4" s="0"/>
      <c r="AMB4" s="0"/>
      <c r="AMC4" s="0"/>
      <c r="AMD4" s="0"/>
      <c r="AME4" s="0"/>
      <c r="AMF4" s="0"/>
      <c r="AMG4" s="0"/>
      <c r="AMH4" s="0"/>
      <c r="AMI4" s="0"/>
      <c r="AMJ4" s="0"/>
    </row>
    <row r="5" customFormat="false" ht="15.75" hidden="false" customHeight="true" outlineLevel="0" collapsed="false">
      <c r="A5" s="0"/>
      <c r="B5" s="5"/>
      <c r="C5" s="6"/>
      <c r="D5" s="6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5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9"/>
      <c r="AC5" s="7"/>
      <c r="AD5" s="7"/>
      <c r="AE5" s="7"/>
      <c r="AF5" s="7"/>
      <c r="AG5" s="7"/>
      <c r="AH5" s="7"/>
      <c r="AI5" s="10"/>
      <c r="AJ5" s="11"/>
      <c r="AK5" s="11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  <c r="IW5" s="0"/>
      <c r="IX5" s="0"/>
      <c r="IY5" s="0"/>
      <c r="IZ5" s="0"/>
      <c r="JA5" s="0"/>
      <c r="JB5" s="0"/>
      <c r="JC5" s="0"/>
      <c r="JD5" s="0"/>
      <c r="JE5" s="0"/>
      <c r="JF5" s="0"/>
      <c r="JG5" s="0"/>
      <c r="JH5" s="0"/>
      <c r="JI5" s="0"/>
      <c r="JJ5" s="0"/>
      <c r="JK5" s="0"/>
      <c r="JL5" s="0"/>
      <c r="JM5" s="0"/>
      <c r="JN5" s="0"/>
      <c r="JO5" s="0"/>
      <c r="JP5" s="0"/>
      <c r="JQ5" s="0"/>
      <c r="JR5" s="0"/>
      <c r="JS5" s="0"/>
      <c r="JT5" s="0"/>
      <c r="JU5" s="0"/>
      <c r="JV5" s="0"/>
      <c r="JW5" s="0"/>
      <c r="JX5" s="0"/>
      <c r="JY5" s="0"/>
      <c r="JZ5" s="0"/>
      <c r="KA5" s="0"/>
      <c r="KB5" s="0"/>
      <c r="KC5" s="0"/>
      <c r="KD5" s="0"/>
      <c r="KE5" s="0"/>
      <c r="KF5" s="0"/>
      <c r="KG5" s="0"/>
      <c r="KH5" s="0"/>
      <c r="KI5" s="0"/>
      <c r="KJ5" s="0"/>
      <c r="KK5" s="0"/>
      <c r="KL5" s="0"/>
      <c r="KM5" s="0"/>
      <c r="KN5" s="0"/>
      <c r="KO5" s="0"/>
      <c r="KP5" s="0"/>
      <c r="KQ5" s="0"/>
      <c r="KR5" s="0"/>
      <c r="KS5" s="0"/>
      <c r="KT5" s="0"/>
      <c r="KU5" s="0"/>
      <c r="KV5" s="0"/>
      <c r="KW5" s="0"/>
      <c r="KX5" s="0"/>
      <c r="KY5" s="0"/>
      <c r="KZ5" s="0"/>
      <c r="LA5" s="0"/>
      <c r="LB5" s="0"/>
      <c r="LC5" s="0"/>
      <c r="LD5" s="0"/>
      <c r="LE5" s="0"/>
      <c r="LF5" s="0"/>
      <c r="LG5" s="0"/>
      <c r="LH5" s="0"/>
      <c r="LI5" s="0"/>
      <c r="LJ5" s="0"/>
      <c r="LK5" s="0"/>
      <c r="LL5" s="0"/>
      <c r="LM5" s="0"/>
      <c r="LN5" s="0"/>
      <c r="LO5" s="0"/>
      <c r="LP5" s="0"/>
      <c r="LQ5" s="0"/>
      <c r="LR5" s="0"/>
      <c r="LS5" s="0"/>
      <c r="LT5" s="0"/>
      <c r="LU5" s="0"/>
      <c r="LV5" s="0"/>
      <c r="LW5" s="0"/>
      <c r="LX5" s="0"/>
      <c r="LY5" s="0"/>
      <c r="LZ5" s="0"/>
      <c r="MA5" s="0"/>
      <c r="MB5" s="0"/>
      <c r="MC5" s="0"/>
      <c r="MD5" s="0"/>
      <c r="ME5" s="0"/>
      <c r="MF5" s="0"/>
      <c r="MG5" s="0"/>
      <c r="MH5" s="0"/>
      <c r="MI5" s="0"/>
      <c r="MJ5" s="0"/>
      <c r="MK5" s="0"/>
      <c r="ML5" s="0"/>
      <c r="MM5" s="0"/>
      <c r="MN5" s="0"/>
      <c r="MO5" s="0"/>
      <c r="MP5" s="0"/>
      <c r="MQ5" s="0"/>
      <c r="MR5" s="0"/>
      <c r="MS5" s="0"/>
      <c r="MT5" s="0"/>
      <c r="MU5" s="0"/>
      <c r="MV5" s="0"/>
      <c r="MW5" s="0"/>
      <c r="MX5" s="0"/>
      <c r="MY5" s="0"/>
      <c r="MZ5" s="0"/>
      <c r="NA5" s="0"/>
      <c r="NB5" s="0"/>
      <c r="NC5" s="0"/>
      <c r="ND5" s="0"/>
      <c r="NE5" s="0"/>
      <c r="NF5" s="0"/>
      <c r="NG5" s="0"/>
      <c r="NH5" s="0"/>
      <c r="NI5" s="0"/>
      <c r="NJ5" s="0"/>
      <c r="NK5" s="0"/>
      <c r="NL5" s="0"/>
      <c r="NM5" s="0"/>
      <c r="NN5" s="0"/>
      <c r="NO5" s="0"/>
      <c r="NP5" s="0"/>
      <c r="NQ5" s="0"/>
      <c r="NR5" s="0"/>
      <c r="NS5" s="0"/>
      <c r="NT5" s="0"/>
      <c r="NU5" s="0"/>
      <c r="NV5" s="0"/>
      <c r="NW5" s="0"/>
      <c r="NX5" s="0"/>
      <c r="NY5" s="0"/>
      <c r="NZ5" s="0"/>
      <c r="OA5" s="0"/>
      <c r="OB5" s="0"/>
      <c r="OC5" s="0"/>
      <c r="OD5" s="0"/>
      <c r="OE5" s="0"/>
      <c r="OF5" s="0"/>
      <c r="OG5" s="0"/>
      <c r="OH5" s="0"/>
      <c r="OI5" s="0"/>
      <c r="OJ5" s="0"/>
      <c r="OK5" s="0"/>
      <c r="OL5" s="0"/>
      <c r="OM5" s="0"/>
      <c r="ON5" s="0"/>
      <c r="OO5" s="0"/>
      <c r="OP5" s="0"/>
      <c r="OQ5" s="0"/>
      <c r="OR5" s="0"/>
      <c r="OS5" s="0"/>
      <c r="OT5" s="0"/>
      <c r="OU5" s="0"/>
      <c r="OV5" s="0"/>
      <c r="OW5" s="0"/>
      <c r="OX5" s="0"/>
      <c r="OY5" s="0"/>
      <c r="OZ5" s="0"/>
      <c r="PA5" s="0"/>
      <c r="PB5" s="0"/>
      <c r="PC5" s="0"/>
      <c r="PD5" s="0"/>
      <c r="PE5" s="0"/>
      <c r="PF5" s="0"/>
      <c r="PG5" s="0"/>
      <c r="PH5" s="0"/>
      <c r="PI5" s="0"/>
      <c r="PJ5" s="0"/>
      <c r="PK5" s="0"/>
      <c r="PL5" s="0"/>
      <c r="PM5" s="0"/>
      <c r="PN5" s="0"/>
      <c r="PO5" s="0"/>
      <c r="PP5" s="0"/>
      <c r="PQ5" s="0"/>
      <c r="PR5" s="0"/>
      <c r="PS5" s="0"/>
      <c r="PT5" s="0"/>
      <c r="PU5" s="0"/>
      <c r="PV5" s="0"/>
      <c r="PW5" s="0"/>
      <c r="PX5" s="0"/>
      <c r="PY5" s="0"/>
      <c r="PZ5" s="0"/>
      <c r="QA5" s="0"/>
      <c r="QB5" s="0"/>
      <c r="QC5" s="0"/>
      <c r="QD5" s="0"/>
      <c r="QE5" s="0"/>
      <c r="QF5" s="0"/>
      <c r="QG5" s="0"/>
      <c r="QH5" s="0"/>
      <c r="QI5" s="0"/>
      <c r="QJ5" s="0"/>
      <c r="QK5" s="0"/>
      <c r="QL5" s="0"/>
      <c r="QM5" s="0"/>
      <c r="QN5" s="0"/>
      <c r="QO5" s="0"/>
      <c r="QP5" s="0"/>
      <c r="QQ5" s="0"/>
      <c r="QR5" s="0"/>
      <c r="QS5" s="0"/>
      <c r="QT5" s="0"/>
      <c r="QU5" s="0"/>
      <c r="QV5" s="0"/>
      <c r="QW5" s="0"/>
      <c r="QX5" s="0"/>
      <c r="QY5" s="0"/>
      <c r="QZ5" s="0"/>
      <c r="RA5" s="0"/>
      <c r="RB5" s="0"/>
      <c r="RC5" s="0"/>
      <c r="RD5" s="0"/>
      <c r="RE5" s="0"/>
      <c r="RF5" s="0"/>
      <c r="RG5" s="0"/>
      <c r="RH5" s="0"/>
      <c r="RI5" s="0"/>
      <c r="RJ5" s="0"/>
      <c r="RK5" s="0"/>
      <c r="RL5" s="0"/>
      <c r="RM5" s="0"/>
      <c r="RN5" s="0"/>
      <c r="RO5" s="0"/>
      <c r="RP5" s="0"/>
      <c r="RQ5" s="0"/>
      <c r="RR5" s="0"/>
      <c r="RS5" s="0"/>
      <c r="RT5" s="0"/>
      <c r="RU5" s="0"/>
      <c r="RV5" s="0"/>
      <c r="RW5" s="0"/>
      <c r="RX5" s="0"/>
      <c r="RY5" s="0"/>
      <c r="RZ5" s="0"/>
      <c r="SA5" s="0"/>
      <c r="SB5" s="0"/>
      <c r="SC5" s="0"/>
      <c r="SD5" s="0"/>
      <c r="SE5" s="0"/>
      <c r="SF5" s="0"/>
      <c r="SG5" s="0"/>
      <c r="SH5" s="0"/>
      <c r="SI5" s="0"/>
      <c r="SJ5" s="0"/>
      <c r="SK5" s="0"/>
      <c r="SL5" s="0"/>
      <c r="SM5" s="0"/>
      <c r="SN5" s="0"/>
      <c r="SO5" s="0"/>
      <c r="SP5" s="0"/>
      <c r="SQ5" s="0"/>
      <c r="SR5" s="0"/>
      <c r="SS5" s="0"/>
      <c r="ST5" s="0"/>
      <c r="SU5" s="0"/>
      <c r="SV5" s="0"/>
      <c r="SW5" s="0"/>
      <c r="SX5" s="0"/>
      <c r="SY5" s="0"/>
      <c r="SZ5" s="0"/>
      <c r="TA5" s="0"/>
      <c r="TB5" s="0"/>
      <c r="TC5" s="0"/>
      <c r="TD5" s="0"/>
      <c r="TE5" s="0"/>
      <c r="TF5" s="0"/>
      <c r="TG5" s="0"/>
      <c r="TH5" s="0"/>
      <c r="TI5" s="0"/>
      <c r="TJ5" s="0"/>
      <c r="TK5" s="0"/>
      <c r="TL5" s="0"/>
      <c r="TM5" s="0"/>
      <c r="TN5" s="0"/>
      <c r="TO5" s="0"/>
      <c r="TP5" s="0"/>
      <c r="TQ5" s="0"/>
      <c r="TR5" s="0"/>
      <c r="TS5" s="0"/>
      <c r="TT5" s="0"/>
      <c r="TU5" s="0"/>
      <c r="TV5" s="0"/>
      <c r="TW5" s="0"/>
      <c r="TX5" s="0"/>
      <c r="TY5" s="0"/>
      <c r="TZ5" s="0"/>
      <c r="UA5" s="0"/>
      <c r="UB5" s="0"/>
      <c r="UC5" s="0"/>
      <c r="UD5" s="0"/>
      <c r="UE5" s="0"/>
      <c r="UF5" s="0"/>
      <c r="UG5" s="0"/>
      <c r="UH5" s="0"/>
      <c r="UI5" s="0"/>
      <c r="UJ5" s="0"/>
      <c r="UK5" s="0"/>
      <c r="UL5" s="0"/>
      <c r="UM5" s="0"/>
      <c r="UN5" s="0"/>
      <c r="UO5" s="0"/>
      <c r="UP5" s="0"/>
      <c r="UQ5" s="0"/>
      <c r="UR5" s="0"/>
      <c r="US5" s="0"/>
      <c r="UT5" s="0"/>
      <c r="UU5" s="0"/>
      <c r="UV5" s="0"/>
      <c r="UW5" s="0"/>
      <c r="UX5" s="0"/>
      <c r="UY5" s="0"/>
      <c r="UZ5" s="0"/>
      <c r="VA5" s="0"/>
      <c r="VB5" s="0"/>
      <c r="VC5" s="0"/>
      <c r="VD5" s="0"/>
      <c r="VE5" s="0"/>
      <c r="VF5" s="0"/>
      <c r="VG5" s="0"/>
      <c r="VH5" s="0"/>
      <c r="VI5" s="0"/>
      <c r="VJ5" s="0"/>
      <c r="VK5" s="0"/>
      <c r="VL5" s="0"/>
      <c r="VM5" s="0"/>
      <c r="VN5" s="0"/>
      <c r="VO5" s="0"/>
      <c r="VP5" s="0"/>
      <c r="VQ5" s="0"/>
      <c r="VR5" s="0"/>
      <c r="VS5" s="0"/>
      <c r="VT5" s="0"/>
      <c r="VU5" s="0"/>
      <c r="VV5" s="0"/>
      <c r="VW5" s="0"/>
      <c r="VX5" s="0"/>
      <c r="VY5" s="0"/>
      <c r="VZ5" s="0"/>
      <c r="WA5" s="0"/>
      <c r="WB5" s="0"/>
      <c r="WC5" s="0"/>
      <c r="WD5" s="0"/>
      <c r="WE5" s="0"/>
      <c r="WF5" s="0"/>
      <c r="WG5" s="0"/>
      <c r="WH5" s="0"/>
      <c r="WI5" s="0"/>
      <c r="WJ5" s="0"/>
      <c r="WK5" s="0"/>
      <c r="WL5" s="0"/>
      <c r="WM5" s="0"/>
      <c r="WN5" s="0"/>
      <c r="WO5" s="0"/>
      <c r="WP5" s="0"/>
      <c r="WQ5" s="0"/>
      <c r="WR5" s="0"/>
      <c r="WS5" s="0"/>
      <c r="WT5" s="0"/>
      <c r="WU5" s="0"/>
      <c r="WV5" s="0"/>
      <c r="WW5" s="0"/>
      <c r="WX5" s="0"/>
      <c r="WY5" s="0"/>
      <c r="WZ5" s="0"/>
      <c r="XA5" s="0"/>
      <c r="XB5" s="0"/>
      <c r="XC5" s="0"/>
      <c r="XD5" s="0"/>
      <c r="XE5" s="0"/>
      <c r="XF5" s="0"/>
      <c r="XG5" s="0"/>
      <c r="XH5" s="0"/>
      <c r="XI5" s="0"/>
      <c r="XJ5" s="0"/>
      <c r="XK5" s="0"/>
      <c r="XL5" s="0"/>
      <c r="XM5" s="0"/>
      <c r="XN5" s="0"/>
      <c r="XO5" s="0"/>
      <c r="XP5" s="0"/>
      <c r="XQ5" s="0"/>
      <c r="XR5" s="0"/>
      <c r="XS5" s="0"/>
      <c r="XT5" s="0"/>
      <c r="XU5" s="0"/>
      <c r="XV5" s="0"/>
      <c r="XW5" s="0"/>
      <c r="XX5" s="0"/>
      <c r="XY5" s="0"/>
      <c r="XZ5" s="0"/>
      <c r="YA5" s="0"/>
      <c r="YB5" s="0"/>
      <c r="YC5" s="0"/>
      <c r="YD5" s="0"/>
      <c r="YE5" s="0"/>
      <c r="YF5" s="0"/>
      <c r="YG5" s="0"/>
      <c r="YH5" s="0"/>
      <c r="YI5" s="0"/>
      <c r="YJ5" s="0"/>
      <c r="YK5" s="0"/>
      <c r="YL5" s="0"/>
      <c r="YM5" s="0"/>
      <c r="YN5" s="0"/>
      <c r="YO5" s="0"/>
      <c r="YP5" s="0"/>
      <c r="YQ5" s="0"/>
      <c r="YR5" s="0"/>
      <c r="YS5" s="0"/>
      <c r="YT5" s="0"/>
      <c r="YU5" s="0"/>
      <c r="YV5" s="0"/>
      <c r="YW5" s="0"/>
      <c r="YX5" s="0"/>
      <c r="YY5" s="0"/>
      <c r="YZ5" s="0"/>
      <c r="ZA5" s="0"/>
      <c r="ZB5" s="0"/>
      <c r="ZC5" s="0"/>
      <c r="ZD5" s="0"/>
      <c r="ZE5" s="0"/>
      <c r="ZF5" s="0"/>
      <c r="ZG5" s="0"/>
      <c r="ZH5" s="0"/>
      <c r="ZI5" s="0"/>
      <c r="ZJ5" s="0"/>
      <c r="ZK5" s="0"/>
      <c r="ZL5" s="0"/>
      <c r="ZM5" s="0"/>
      <c r="ZN5" s="0"/>
      <c r="ZO5" s="0"/>
      <c r="ZP5" s="0"/>
      <c r="ZQ5" s="0"/>
      <c r="ZR5" s="0"/>
      <c r="ZS5" s="0"/>
      <c r="ZT5" s="0"/>
      <c r="ZU5" s="0"/>
      <c r="ZV5" s="0"/>
      <c r="ZW5" s="0"/>
      <c r="ZX5" s="0"/>
      <c r="ZY5" s="0"/>
      <c r="ZZ5" s="0"/>
      <c r="AAA5" s="0"/>
      <c r="AAB5" s="0"/>
      <c r="AAC5" s="0"/>
      <c r="AAD5" s="0"/>
      <c r="AAE5" s="0"/>
      <c r="AAF5" s="0"/>
      <c r="AAG5" s="0"/>
      <c r="AAH5" s="0"/>
      <c r="AAI5" s="0"/>
      <c r="AAJ5" s="0"/>
      <c r="AAK5" s="0"/>
      <c r="AAL5" s="0"/>
      <c r="AAM5" s="0"/>
      <c r="AAN5" s="0"/>
      <c r="AAO5" s="0"/>
      <c r="AAP5" s="0"/>
      <c r="AAQ5" s="0"/>
      <c r="AAR5" s="0"/>
      <c r="AAS5" s="0"/>
      <c r="AAT5" s="0"/>
      <c r="AAU5" s="0"/>
      <c r="AAV5" s="0"/>
      <c r="AAW5" s="0"/>
      <c r="AAX5" s="0"/>
      <c r="AAY5" s="0"/>
      <c r="AAZ5" s="0"/>
      <c r="ABA5" s="0"/>
      <c r="ABB5" s="0"/>
      <c r="ABC5" s="0"/>
      <c r="ABD5" s="0"/>
      <c r="ABE5" s="0"/>
      <c r="ABF5" s="0"/>
      <c r="ABG5" s="0"/>
      <c r="ABH5" s="0"/>
      <c r="ABI5" s="0"/>
      <c r="ABJ5" s="0"/>
      <c r="ABK5" s="0"/>
      <c r="ABL5" s="0"/>
      <c r="ABM5" s="0"/>
      <c r="ABN5" s="0"/>
      <c r="ABO5" s="0"/>
      <c r="ABP5" s="0"/>
      <c r="ABQ5" s="0"/>
      <c r="ABR5" s="0"/>
      <c r="ABS5" s="0"/>
      <c r="ABT5" s="0"/>
      <c r="ABU5" s="0"/>
      <c r="ABV5" s="0"/>
      <c r="ABW5" s="0"/>
      <c r="ABX5" s="0"/>
      <c r="ABY5" s="0"/>
      <c r="ABZ5" s="0"/>
      <c r="ACA5" s="0"/>
      <c r="ACB5" s="0"/>
      <c r="ACC5" s="0"/>
      <c r="ACD5" s="0"/>
      <c r="ACE5" s="0"/>
      <c r="ACF5" s="0"/>
      <c r="ACG5" s="0"/>
      <c r="ACH5" s="0"/>
      <c r="ACI5" s="0"/>
      <c r="ACJ5" s="0"/>
      <c r="ACK5" s="0"/>
      <c r="ACL5" s="0"/>
      <c r="ACM5" s="0"/>
      <c r="ACN5" s="0"/>
      <c r="ACO5" s="0"/>
      <c r="ACP5" s="0"/>
      <c r="ACQ5" s="0"/>
      <c r="ACR5" s="0"/>
      <c r="ACS5" s="0"/>
      <c r="ACT5" s="0"/>
      <c r="ACU5" s="0"/>
      <c r="ACV5" s="0"/>
      <c r="ACW5" s="0"/>
      <c r="ACX5" s="0"/>
      <c r="ACY5" s="0"/>
      <c r="ACZ5" s="0"/>
      <c r="ADA5" s="0"/>
      <c r="ADB5" s="0"/>
      <c r="ADC5" s="0"/>
      <c r="ADD5" s="0"/>
      <c r="ADE5" s="0"/>
      <c r="ADF5" s="0"/>
      <c r="ADG5" s="0"/>
      <c r="ADH5" s="0"/>
      <c r="ADI5" s="0"/>
      <c r="ADJ5" s="0"/>
      <c r="ADK5" s="0"/>
      <c r="ADL5" s="0"/>
      <c r="ADM5" s="0"/>
      <c r="ADN5" s="0"/>
      <c r="ADO5" s="0"/>
      <c r="ADP5" s="0"/>
      <c r="ADQ5" s="0"/>
      <c r="ADR5" s="0"/>
      <c r="ADS5" s="0"/>
      <c r="ADT5" s="0"/>
      <c r="ADU5" s="0"/>
      <c r="ADV5" s="0"/>
      <c r="ADW5" s="0"/>
      <c r="ADX5" s="0"/>
      <c r="ADY5" s="0"/>
      <c r="ADZ5" s="0"/>
      <c r="AEA5" s="0"/>
      <c r="AEB5" s="0"/>
      <c r="AEC5" s="0"/>
      <c r="AED5" s="0"/>
      <c r="AEE5" s="0"/>
      <c r="AEF5" s="0"/>
      <c r="AEG5" s="0"/>
      <c r="AEH5" s="0"/>
      <c r="AEI5" s="0"/>
      <c r="AEJ5" s="0"/>
      <c r="AEK5" s="0"/>
      <c r="AEL5" s="0"/>
      <c r="AEM5" s="0"/>
      <c r="AEN5" s="0"/>
      <c r="AEO5" s="0"/>
      <c r="AEP5" s="0"/>
      <c r="AEQ5" s="0"/>
      <c r="AER5" s="0"/>
      <c r="AES5" s="0"/>
      <c r="AET5" s="0"/>
      <c r="AEU5" s="0"/>
      <c r="AEV5" s="0"/>
      <c r="AEW5" s="0"/>
      <c r="AEX5" s="0"/>
      <c r="AEY5" s="0"/>
      <c r="AEZ5" s="0"/>
      <c r="AFA5" s="0"/>
      <c r="AFB5" s="0"/>
      <c r="AFC5" s="0"/>
      <c r="AFD5" s="0"/>
      <c r="AFE5" s="0"/>
      <c r="AFF5" s="0"/>
      <c r="AFG5" s="0"/>
      <c r="AFH5" s="0"/>
      <c r="AFI5" s="0"/>
      <c r="AFJ5" s="0"/>
      <c r="AFK5" s="0"/>
      <c r="AFL5" s="0"/>
      <c r="AFM5" s="0"/>
      <c r="AFN5" s="0"/>
      <c r="AFO5" s="0"/>
      <c r="AFP5" s="0"/>
      <c r="AFQ5" s="0"/>
      <c r="AFR5" s="0"/>
      <c r="AFS5" s="0"/>
      <c r="AFT5" s="0"/>
      <c r="AFU5" s="0"/>
      <c r="AFV5" s="0"/>
      <c r="AFW5" s="0"/>
      <c r="AFX5" s="0"/>
      <c r="AFY5" s="0"/>
      <c r="AFZ5" s="0"/>
      <c r="AGA5" s="0"/>
      <c r="AGB5" s="0"/>
      <c r="AGC5" s="0"/>
      <c r="AGD5" s="0"/>
      <c r="AGE5" s="0"/>
      <c r="AGF5" s="0"/>
      <c r="AGG5" s="0"/>
      <c r="AGH5" s="0"/>
      <c r="AGI5" s="0"/>
      <c r="AGJ5" s="0"/>
      <c r="AGK5" s="0"/>
      <c r="AGL5" s="0"/>
      <c r="AGM5" s="0"/>
      <c r="AGN5" s="0"/>
      <c r="AGO5" s="0"/>
      <c r="AGP5" s="0"/>
      <c r="AGQ5" s="0"/>
      <c r="AGR5" s="0"/>
      <c r="AGS5" s="0"/>
      <c r="AGT5" s="0"/>
      <c r="AGU5" s="0"/>
      <c r="AGV5" s="0"/>
      <c r="AGW5" s="0"/>
      <c r="AGX5" s="0"/>
      <c r="AGY5" s="0"/>
      <c r="AGZ5" s="0"/>
      <c r="AHA5" s="0"/>
      <c r="AHB5" s="0"/>
      <c r="AHC5" s="0"/>
      <c r="AHD5" s="0"/>
      <c r="AHE5" s="0"/>
      <c r="AHF5" s="0"/>
      <c r="AHG5" s="0"/>
      <c r="AHH5" s="0"/>
      <c r="AHI5" s="0"/>
      <c r="AHJ5" s="0"/>
      <c r="AHK5" s="0"/>
      <c r="AHL5" s="0"/>
      <c r="AHM5" s="0"/>
      <c r="AHN5" s="0"/>
      <c r="AHO5" s="0"/>
      <c r="AHP5" s="0"/>
      <c r="AHQ5" s="0"/>
      <c r="AHR5" s="0"/>
      <c r="AHS5" s="0"/>
      <c r="AHT5" s="0"/>
      <c r="AHU5" s="0"/>
      <c r="AHV5" s="0"/>
      <c r="AHW5" s="0"/>
      <c r="AHX5" s="0"/>
      <c r="AHY5" s="0"/>
      <c r="AHZ5" s="0"/>
      <c r="AIA5" s="0"/>
      <c r="AIB5" s="0"/>
      <c r="AIC5" s="0"/>
      <c r="AID5" s="0"/>
      <c r="AIE5" s="0"/>
      <c r="AIF5" s="0"/>
      <c r="AIG5" s="0"/>
      <c r="AIH5" s="0"/>
      <c r="AII5" s="0"/>
      <c r="AIJ5" s="0"/>
      <c r="AIK5" s="0"/>
      <c r="AIL5" s="0"/>
      <c r="AIM5" s="0"/>
      <c r="AIN5" s="0"/>
      <c r="AIO5" s="0"/>
      <c r="AIP5" s="0"/>
      <c r="AIQ5" s="0"/>
      <c r="AIR5" s="0"/>
      <c r="AIS5" s="0"/>
      <c r="AIT5" s="0"/>
      <c r="AIU5" s="0"/>
      <c r="AIV5" s="0"/>
      <c r="AIW5" s="0"/>
      <c r="AIX5" s="0"/>
      <c r="AIY5" s="0"/>
      <c r="AIZ5" s="0"/>
      <c r="AJA5" s="0"/>
      <c r="AJB5" s="0"/>
      <c r="AJC5" s="0"/>
      <c r="AJD5" s="0"/>
      <c r="AJE5" s="0"/>
      <c r="AJF5" s="0"/>
      <c r="AJG5" s="0"/>
      <c r="AJH5" s="0"/>
      <c r="AJI5" s="0"/>
      <c r="AJJ5" s="0"/>
      <c r="AJK5" s="0"/>
      <c r="AJL5" s="0"/>
      <c r="AJM5" s="0"/>
      <c r="AJN5" s="0"/>
      <c r="AJO5" s="0"/>
      <c r="AJP5" s="0"/>
      <c r="AJQ5" s="0"/>
      <c r="AJR5" s="0"/>
      <c r="AJS5" s="0"/>
      <c r="AJT5" s="0"/>
      <c r="AJU5" s="0"/>
      <c r="AJV5" s="0"/>
      <c r="AJW5" s="0"/>
      <c r="AJX5" s="0"/>
      <c r="AJY5" s="0"/>
      <c r="AJZ5" s="0"/>
      <c r="AKA5" s="0"/>
      <c r="AKB5" s="0"/>
      <c r="AKC5" s="0"/>
      <c r="AKD5" s="0"/>
      <c r="AKE5" s="0"/>
      <c r="AKF5" s="0"/>
      <c r="AKG5" s="0"/>
      <c r="AKH5" s="0"/>
      <c r="AKI5" s="0"/>
      <c r="AKJ5" s="0"/>
      <c r="AKK5" s="0"/>
      <c r="AKL5" s="0"/>
      <c r="AKM5" s="0"/>
      <c r="AKN5" s="0"/>
      <c r="AKO5" s="0"/>
      <c r="AKP5" s="0"/>
      <c r="AKQ5" s="0"/>
      <c r="AKR5" s="0"/>
      <c r="AKS5" s="0"/>
      <c r="AKT5" s="0"/>
      <c r="AKU5" s="0"/>
      <c r="AKV5" s="0"/>
      <c r="AKW5" s="0"/>
      <c r="AKX5" s="0"/>
      <c r="AKY5" s="0"/>
      <c r="AKZ5" s="0"/>
      <c r="ALA5" s="0"/>
      <c r="ALB5" s="0"/>
      <c r="ALC5" s="0"/>
      <c r="ALD5" s="0"/>
      <c r="ALE5" s="0"/>
      <c r="ALF5" s="0"/>
      <c r="ALG5" s="0"/>
      <c r="ALH5" s="0"/>
      <c r="ALI5" s="0"/>
      <c r="ALJ5" s="0"/>
      <c r="ALK5" s="0"/>
      <c r="ALL5" s="0"/>
      <c r="ALM5" s="0"/>
      <c r="ALN5" s="0"/>
      <c r="ALO5" s="0"/>
      <c r="ALP5" s="0"/>
      <c r="ALQ5" s="0"/>
      <c r="ALR5" s="0"/>
      <c r="ALS5" s="0"/>
      <c r="ALT5" s="0"/>
      <c r="ALU5" s="0"/>
      <c r="ALV5" s="0"/>
      <c r="ALW5" s="0"/>
      <c r="ALX5" s="0"/>
      <c r="ALY5" s="0"/>
      <c r="ALZ5" s="0"/>
      <c r="AMA5" s="0"/>
      <c r="AMB5" s="0"/>
      <c r="AMC5" s="0"/>
      <c r="AMD5" s="0"/>
      <c r="AME5" s="0"/>
      <c r="AMF5" s="0"/>
      <c r="AMG5" s="0"/>
      <c r="AMH5" s="0"/>
      <c r="AMI5" s="0"/>
      <c r="AMJ5" s="0"/>
    </row>
    <row r="6" s="12" customFormat="true" ht="15" hidden="false" customHeight="true" outlineLevel="0" collapsed="false">
      <c r="B6" s="13" t="n">
        <v>1</v>
      </c>
      <c r="C6" s="14" t="s">
        <v>102</v>
      </c>
      <c r="D6" s="15" t="s">
        <v>30</v>
      </c>
      <c r="E6" s="16" t="n">
        <v>122.32</v>
      </c>
      <c r="F6" s="17" t="n">
        <f aca="false">E6/15432.3584</f>
        <v>0.00792620264703028</v>
      </c>
      <c r="G6" s="16" t="n">
        <v>4.2</v>
      </c>
      <c r="H6" s="17" t="n">
        <f aca="false">G6*F6</f>
        <v>0.0332900511175272</v>
      </c>
      <c r="I6" s="18" t="n">
        <f aca="false">IFERROR(15432.3584/G6,0)</f>
        <v>3674.37104761905</v>
      </c>
      <c r="J6" s="19" t="s">
        <v>103</v>
      </c>
      <c r="K6" s="20"/>
      <c r="L6" s="20"/>
      <c r="M6" s="19" t="s">
        <v>104</v>
      </c>
      <c r="N6" s="21" t="n">
        <v>230</v>
      </c>
      <c r="O6" s="22" t="n">
        <v>50.9</v>
      </c>
      <c r="P6" s="19"/>
      <c r="Q6" s="23" t="s">
        <v>105</v>
      </c>
      <c r="R6" s="24" t="n">
        <f aca="false">Q7/100</f>
        <v>0.0445</v>
      </c>
      <c r="S6" s="25"/>
      <c r="T6" s="26" t="n">
        <f aca="false">(N6*S6)/1000</f>
        <v>0</v>
      </c>
      <c r="U6" s="19"/>
      <c r="V6" s="19"/>
      <c r="W6" s="19"/>
      <c r="X6" s="146"/>
      <c r="Y6" s="146"/>
      <c r="Z6" s="146"/>
      <c r="AA6" s="19"/>
      <c r="AB6" s="28"/>
      <c r="AC6" s="29" t="n">
        <f aca="false">R6+O8+H6+J7</f>
        <v>0.179590051117527</v>
      </c>
      <c r="AD6" s="29" t="n">
        <f aca="false">AC6*20</f>
        <v>3.59180102235054</v>
      </c>
      <c r="AE6" s="29" t="n">
        <f aca="false">AC6*50</f>
        <v>8.97950255587636</v>
      </c>
      <c r="AF6" s="29" t="n">
        <f aca="false">AC6*250</f>
        <v>44.8975127793818</v>
      </c>
      <c r="AG6" s="29" t="n">
        <f aca="false">AC6*1000</f>
        <v>179.590051117527</v>
      </c>
      <c r="AH6" s="29" t="n">
        <f aca="false">AC6*5000</f>
        <v>897.950255587636</v>
      </c>
      <c r="AI6" s="30"/>
      <c r="AJ6" s="31" t="s">
        <v>37</v>
      </c>
    </row>
    <row r="7" customFormat="false" ht="15" hidden="false" customHeight="true" outlineLevel="0" collapsed="false">
      <c r="A7" s="0"/>
      <c r="B7" s="13"/>
      <c r="C7" s="14"/>
      <c r="D7" s="15"/>
      <c r="E7" s="16"/>
      <c r="F7" s="17"/>
      <c r="G7" s="16"/>
      <c r="H7" s="17"/>
      <c r="I7" s="18"/>
      <c r="J7" s="32" t="n">
        <v>0</v>
      </c>
      <c r="K7" s="20"/>
      <c r="L7" s="20"/>
      <c r="M7" s="19"/>
      <c r="N7" s="21"/>
      <c r="O7" s="22"/>
      <c r="P7" s="19"/>
      <c r="Q7" s="33" t="n">
        <v>4.45</v>
      </c>
      <c r="R7" s="24"/>
      <c r="S7" s="25"/>
      <c r="T7" s="26"/>
      <c r="U7" s="19"/>
      <c r="V7" s="19"/>
      <c r="W7" s="19"/>
      <c r="X7" s="146"/>
      <c r="Y7" s="146"/>
      <c r="Z7" s="146"/>
      <c r="AA7" s="19"/>
      <c r="AB7" s="28"/>
      <c r="AC7" s="29"/>
      <c r="AD7" s="29"/>
      <c r="AE7" s="29"/>
      <c r="AF7" s="29"/>
      <c r="AG7" s="29"/>
      <c r="AH7" s="29"/>
      <c r="AI7" s="30"/>
      <c r="AJ7" s="34" t="s">
        <v>38</v>
      </c>
      <c r="AK7" s="0"/>
      <c r="AL7" s="12"/>
      <c r="AM7" s="35" t="s">
        <v>39</v>
      </c>
      <c r="AN7" s="35"/>
      <c r="AO7" s="35"/>
      <c r="AP7" s="35"/>
      <c r="AQ7" s="35"/>
      <c r="AR7" s="35"/>
      <c r="AS7" s="35"/>
      <c r="AT7" s="35"/>
      <c r="AU7" s="35"/>
      <c r="AV7" s="35"/>
      <c r="AW7" s="35"/>
      <c r="BE7" s="0"/>
      <c r="BF7" s="0"/>
      <c r="BG7" s="0"/>
      <c r="BH7" s="0"/>
      <c r="BI7" s="0"/>
    </row>
    <row r="8" customFormat="false" ht="15" hidden="false" customHeight="true" outlineLevel="0" collapsed="false">
      <c r="A8" s="0"/>
      <c r="B8" s="13"/>
      <c r="C8" s="14"/>
      <c r="D8" s="15"/>
      <c r="E8" s="16"/>
      <c r="F8" s="17"/>
      <c r="G8" s="16"/>
      <c r="H8" s="17"/>
      <c r="I8" s="36" t="n">
        <f aca="false">I6/2</f>
        <v>1837.18552380952</v>
      </c>
      <c r="J8" s="32"/>
      <c r="K8" s="20"/>
      <c r="L8" s="20"/>
      <c r="M8" s="37" t="s">
        <v>106</v>
      </c>
      <c r="N8" s="21"/>
      <c r="O8" s="38" t="n">
        <f aca="false">O6/500</f>
        <v>0.1018</v>
      </c>
      <c r="P8" s="19"/>
      <c r="Q8" s="33"/>
      <c r="R8" s="24"/>
      <c r="S8" s="25"/>
      <c r="T8" s="39" t="n">
        <f aca="false">(N6/15.4323584)*(S6/3.28083989501312)*0.1</f>
        <v>0</v>
      </c>
      <c r="U8" s="19"/>
      <c r="V8" s="19"/>
      <c r="W8" s="19"/>
      <c r="X8" s="146"/>
      <c r="Y8" s="146"/>
      <c r="Z8" s="146"/>
      <c r="AA8" s="19"/>
      <c r="AB8" s="28"/>
      <c r="AC8" s="29"/>
      <c r="AD8" s="29"/>
      <c r="AE8" s="29"/>
      <c r="AF8" s="29"/>
      <c r="AG8" s="29"/>
      <c r="AH8" s="29"/>
      <c r="AI8" s="30"/>
      <c r="AJ8" s="40" t="s">
        <v>41</v>
      </c>
      <c r="AK8" s="0"/>
      <c r="AL8" s="0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BE8" s="0"/>
      <c r="BF8" s="0"/>
      <c r="BG8" s="0"/>
      <c r="BH8" s="0"/>
      <c r="BI8" s="0"/>
    </row>
    <row r="9" customFormat="false" ht="15" hidden="false" customHeight="true" outlineLevel="0" collapsed="false">
      <c r="A9" s="0"/>
      <c r="B9" s="102" t="n">
        <v>2</v>
      </c>
      <c r="C9" s="14" t="s">
        <v>102</v>
      </c>
      <c r="D9" s="43" t="s">
        <v>30</v>
      </c>
      <c r="E9" s="44" t="n">
        <v>119.9</v>
      </c>
      <c r="F9" s="104" t="n">
        <f aca="false">E9/15432.3584</f>
        <v>0.00776938928530846</v>
      </c>
      <c r="G9" s="16" t="n">
        <v>4.2</v>
      </c>
      <c r="H9" s="104" t="n">
        <f aca="false">G9*F9</f>
        <v>0.0326314349982955</v>
      </c>
      <c r="I9" s="36" t="n">
        <f aca="false">IFERROR(15432.3584/G9,0)</f>
        <v>3674.37104761905</v>
      </c>
      <c r="J9" s="19" t="s">
        <v>103</v>
      </c>
      <c r="K9" s="32"/>
      <c r="L9" s="32"/>
      <c r="M9" s="19" t="s">
        <v>104</v>
      </c>
      <c r="N9" s="105" t="n">
        <v>230</v>
      </c>
      <c r="O9" s="22" t="n">
        <v>50.9</v>
      </c>
      <c r="P9" s="103"/>
      <c r="Q9" s="23" t="s">
        <v>105</v>
      </c>
      <c r="R9" s="38" t="n">
        <f aca="false">Q10/100</f>
        <v>0.0445</v>
      </c>
      <c r="S9" s="108"/>
      <c r="T9" s="109" t="n">
        <f aca="false">(N9*S9)/1000</f>
        <v>0</v>
      </c>
      <c r="U9" s="103"/>
      <c r="V9" s="103"/>
      <c r="W9" s="103"/>
      <c r="X9" s="111"/>
      <c r="Y9" s="111"/>
      <c r="Z9" s="111"/>
      <c r="AA9" s="103"/>
      <c r="AB9" s="53"/>
      <c r="AC9" s="54" t="n">
        <f aca="false">R9+O11+H9+J10</f>
        <v>0.178931434998296</v>
      </c>
      <c r="AD9" s="54" t="n">
        <f aca="false">AC9*20</f>
        <v>3.57862869996591</v>
      </c>
      <c r="AE9" s="54" t="n">
        <f aca="false">AC9*50</f>
        <v>8.94657174991477</v>
      </c>
      <c r="AF9" s="54" t="n">
        <f aca="false">AC9*250</f>
        <v>44.7328587495739</v>
      </c>
      <c r="AG9" s="54" t="n">
        <f aca="false">AC9*1000</f>
        <v>178.931434998296</v>
      </c>
      <c r="AH9" s="54" t="n">
        <f aca="false">AC9*5000</f>
        <v>894.657174991477</v>
      </c>
      <c r="AI9" s="11"/>
      <c r="AJ9" s="55" t="s">
        <v>49</v>
      </c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BE9" s="0"/>
      <c r="BF9" s="0"/>
      <c r="BG9" s="0"/>
      <c r="BH9" s="0"/>
      <c r="BI9" s="0"/>
    </row>
    <row r="10" customFormat="false" ht="15" hidden="false" customHeight="true" outlineLevel="0" collapsed="false">
      <c r="A10" s="0"/>
      <c r="B10" s="102"/>
      <c r="C10" s="14"/>
      <c r="D10" s="43"/>
      <c r="E10" s="44"/>
      <c r="F10" s="104"/>
      <c r="G10" s="16"/>
      <c r="H10" s="104"/>
      <c r="I10" s="36"/>
      <c r="J10" s="32" t="n">
        <v>0</v>
      </c>
      <c r="K10" s="32"/>
      <c r="L10" s="32"/>
      <c r="M10" s="19"/>
      <c r="N10" s="105"/>
      <c r="O10" s="22"/>
      <c r="P10" s="103"/>
      <c r="Q10" s="33" t="n">
        <v>4.45</v>
      </c>
      <c r="R10" s="38"/>
      <c r="S10" s="108"/>
      <c r="T10" s="109"/>
      <c r="U10" s="103"/>
      <c r="V10" s="103"/>
      <c r="W10" s="103"/>
      <c r="X10" s="111"/>
      <c r="Y10" s="111"/>
      <c r="Z10" s="111"/>
      <c r="AA10" s="103"/>
      <c r="AB10" s="53"/>
      <c r="AC10" s="54"/>
      <c r="AD10" s="54"/>
      <c r="AE10" s="54"/>
      <c r="AF10" s="54"/>
      <c r="AG10" s="54"/>
      <c r="AH10" s="54"/>
      <c r="AI10" s="11"/>
      <c r="AJ10" s="0"/>
      <c r="AK10" s="0"/>
      <c r="AL10" s="0"/>
      <c r="AM10" s="56" t="s">
        <v>50</v>
      </c>
      <c r="AN10" s="56"/>
      <c r="AO10" s="57" t="n">
        <f aca="false">VLOOKUP(AN16,B6:AA305,26,0)</f>
        <v>0</v>
      </c>
      <c r="AP10" s="57"/>
      <c r="AQ10" s="57"/>
      <c r="AR10" s="57"/>
      <c r="AS10" s="57"/>
      <c r="AT10" s="57"/>
      <c r="AU10" s="58" t="s">
        <v>51</v>
      </c>
      <c r="AV10" s="58"/>
      <c r="AW10" s="58"/>
      <c r="BE10" s="0"/>
      <c r="BF10" s="0"/>
      <c r="BG10" s="0"/>
      <c r="BH10" s="0"/>
      <c r="BI10" s="0"/>
    </row>
    <row r="11" customFormat="false" ht="15" hidden="false" customHeight="true" outlineLevel="0" collapsed="false">
      <c r="A11" s="0"/>
      <c r="B11" s="102"/>
      <c r="C11" s="14"/>
      <c r="D11" s="43"/>
      <c r="E11" s="44"/>
      <c r="F11" s="104"/>
      <c r="G11" s="16"/>
      <c r="H11" s="104"/>
      <c r="I11" s="36" t="n">
        <f aca="false">I9/2</f>
        <v>1837.18552380952</v>
      </c>
      <c r="J11" s="32"/>
      <c r="K11" s="32"/>
      <c r="L11" s="32"/>
      <c r="M11" s="37" t="s">
        <v>106</v>
      </c>
      <c r="N11" s="105"/>
      <c r="O11" s="38" t="n">
        <f aca="false">O9/500</f>
        <v>0.1018</v>
      </c>
      <c r="P11" s="103"/>
      <c r="Q11" s="33"/>
      <c r="R11" s="38"/>
      <c r="S11" s="108"/>
      <c r="T11" s="54" t="n">
        <f aca="false">(N9/15.4323584)*(S9/3.28083989501312)*0.1</f>
        <v>0</v>
      </c>
      <c r="U11" s="103"/>
      <c r="V11" s="103"/>
      <c r="W11" s="103"/>
      <c r="X11" s="111"/>
      <c r="Y11" s="111"/>
      <c r="Z11" s="111"/>
      <c r="AA11" s="103"/>
      <c r="AB11" s="53"/>
      <c r="AC11" s="54"/>
      <c r="AD11" s="54"/>
      <c r="AE11" s="54"/>
      <c r="AF11" s="54"/>
      <c r="AG11" s="54"/>
      <c r="AH11" s="54"/>
      <c r="AI11" s="11"/>
      <c r="AJ11" s="60" t="s">
        <v>52</v>
      </c>
      <c r="AK11" s="60"/>
      <c r="AL11" s="0"/>
      <c r="AM11" s="56"/>
      <c r="AN11" s="56"/>
      <c r="AO11" s="57"/>
      <c r="AP11" s="57"/>
      <c r="AQ11" s="57"/>
      <c r="AR11" s="57"/>
      <c r="AS11" s="57"/>
      <c r="AT11" s="57"/>
      <c r="AU11" s="58"/>
      <c r="AV11" s="58"/>
      <c r="AW11" s="58"/>
      <c r="BE11" s="0"/>
      <c r="BF11" s="0"/>
      <c r="BG11" s="0"/>
      <c r="BH11" s="0"/>
      <c r="BI11" s="0"/>
    </row>
    <row r="12" customFormat="false" ht="15" hidden="false" customHeight="true" outlineLevel="0" collapsed="false">
      <c r="A12" s="0"/>
      <c r="B12" s="102" t="n">
        <v>3</v>
      </c>
      <c r="C12" s="14" t="s">
        <v>102</v>
      </c>
      <c r="D12" s="62" t="s">
        <v>30</v>
      </c>
      <c r="E12" s="44" t="n">
        <v>119.9</v>
      </c>
      <c r="F12" s="104" t="n">
        <f aca="false">E12/15432.3584</f>
        <v>0.00776938928530846</v>
      </c>
      <c r="G12" s="33" t="n">
        <v>4.2</v>
      </c>
      <c r="H12" s="104" t="n">
        <f aca="false">G12*F12</f>
        <v>0.0326314349982955</v>
      </c>
      <c r="I12" s="36" t="n">
        <f aca="false">IFERROR(15432.3584/G12,0)</f>
        <v>3674.37104761905</v>
      </c>
      <c r="J12" s="19" t="s">
        <v>103</v>
      </c>
      <c r="K12" s="32"/>
      <c r="L12" s="32"/>
      <c r="M12" s="19" t="s">
        <v>104</v>
      </c>
      <c r="N12" s="105" t="n">
        <v>230</v>
      </c>
      <c r="O12" s="22" t="n">
        <v>50.9</v>
      </c>
      <c r="P12" s="103"/>
      <c r="Q12" s="23" t="s">
        <v>105</v>
      </c>
      <c r="R12" s="38" t="n">
        <f aca="false">Q13/100</f>
        <v>0.0445</v>
      </c>
      <c r="S12" s="108"/>
      <c r="T12" s="109" t="n">
        <f aca="false">(N12*S12)/1000</f>
        <v>0</v>
      </c>
      <c r="U12" s="103"/>
      <c r="V12" s="103"/>
      <c r="W12" s="103"/>
      <c r="X12" s="111"/>
      <c r="Y12" s="111"/>
      <c r="Z12" s="111"/>
      <c r="AA12" s="103"/>
      <c r="AB12" s="53"/>
      <c r="AC12" s="54" t="n">
        <f aca="false">R12+O14+H12+J13</f>
        <v>0.178931434998296</v>
      </c>
      <c r="AD12" s="54" t="n">
        <f aca="false">AC12*20</f>
        <v>3.57862869996591</v>
      </c>
      <c r="AE12" s="54" t="n">
        <f aca="false">AC12*50</f>
        <v>8.94657174991477</v>
      </c>
      <c r="AF12" s="54" t="n">
        <f aca="false">AC12*250</f>
        <v>44.7328587495739</v>
      </c>
      <c r="AG12" s="54" t="n">
        <f aca="false">AC12*1000</f>
        <v>178.931434998296</v>
      </c>
      <c r="AH12" s="54" t="n">
        <f aca="false">AC12*5000</f>
        <v>894.657174991477</v>
      </c>
      <c r="AI12" s="11"/>
      <c r="AJ12" s="64"/>
      <c r="AK12" s="65"/>
      <c r="AL12" s="0"/>
      <c r="AM12" s="66" t="s">
        <v>59</v>
      </c>
      <c r="AN12" s="66"/>
      <c r="AO12" s="67" t="s">
        <v>60</v>
      </c>
      <c r="AP12" s="67"/>
      <c r="AQ12" s="67"/>
      <c r="AR12" s="67"/>
      <c r="AS12" s="67"/>
      <c r="AT12" s="67"/>
      <c r="AU12" s="68" t="s">
        <v>61</v>
      </c>
      <c r="AV12" s="69" t="s">
        <v>62</v>
      </c>
      <c r="AW12" s="70" t="s">
        <v>63</v>
      </c>
      <c r="BE12" s="0"/>
      <c r="BF12" s="0"/>
      <c r="BG12" s="0"/>
      <c r="BH12" s="0"/>
      <c r="BI12" s="0"/>
    </row>
    <row r="13" customFormat="false" ht="15" hidden="false" customHeight="true" outlineLevel="0" collapsed="false">
      <c r="A13" s="0"/>
      <c r="B13" s="102"/>
      <c r="C13" s="14"/>
      <c r="D13" s="62"/>
      <c r="E13" s="44"/>
      <c r="F13" s="104"/>
      <c r="G13" s="33"/>
      <c r="H13" s="104"/>
      <c r="I13" s="36"/>
      <c r="J13" s="32" t="n">
        <v>0</v>
      </c>
      <c r="K13" s="32"/>
      <c r="L13" s="32"/>
      <c r="M13" s="19"/>
      <c r="N13" s="105"/>
      <c r="O13" s="22"/>
      <c r="P13" s="103"/>
      <c r="Q13" s="33" t="n">
        <v>4.45</v>
      </c>
      <c r="R13" s="38"/>
      <c r="S13" s="108"/>
      <c r="T13" s="109"/>
      <c r="U13" s="103"/>
      <c r="V13" s="103"/>
      <c r="W13" s="103"/>
      <c r="X13" s="111"/>
      <c r="Y13" s="111"/>
      <c r="Z13" s="111"/>
      <c r="AA13" s="103"/>
      <c r="AB13" s="53"/>
      <c r="AC13" s="54"/>
      <c r="AD13" s="54"/>
      <c r="AE13" s="54"/>
      <c r="AF13" s="54"/>
      <c r="AG13" s="54"/>
      <c r="AH13" s="54"/>
      <c r="AI13" s="11"/>
      <c r="AJ13" s="71" t="s">
        <v>64</v>
      </c>
      <c r="AK13" s="65"/>
      <c r="AL13" s="0"/>
      <c r="AM13" s="66"/>
      <c r="AN13" s="66"/>
      <c r="AO13" s="67"/>
      <c r="AP13" s="67"/>
      <c r="AQ13" s="67"/>
      <c r="AR13" s="67"/>
      <c r="AS13" s="67"/>
      <c r="AT13" s="67"/>
      <c r="AU13" s="68"/>
      <c r="AV13" s="69"/>
      <c r="AW13" s="70"/>
      <c r="BE13" s="72"/>
      <c r="BF13" s="72"/>
      <c r="BG13" s="72"/>
      <c r="BH13" s="72"/>
      <c r="BI13" s="72"/>
    </row>
    <row r="14" customFormat="false" ht="15" hidden="false" customHeight="true" outlineLevel="0" collapsed="false">
      <c r="A14" s="0"/>
      <c r="B14" s="102"/>
      <c r="C14" s="14"/>
      <c r="D14" s="62"/>
      <c r="E14" s="44"/>
      <c r="F14" s="104"/>
      <c r="G14" s="33"/>
      <c r="H14" s="104"/>
      <c r="I14" s="36" t="n">
        <f aca="false">I12/2</f>
        <v>1837.18552380952</v>
      </c>
      <c r="J14" s="32"/>
      <c r="K14" s="32"/>
      <c r="L14" s="32"/>
      <c r="M14" s="37" t="s">
        <v>106</v>
      </c>
      <c r="N14" s="105"/>
      <c r="O14" s="38" t="n">
        <f aca="false">O12/500</f>
        <v>0.1018</v>
      </c>
      <c r="P14" s="103"/>
      <c r="Q14" s="33"/>
      <c r="R14" s="38"/>
      <c r="S14" s="108"/>
      <c r="T14" s="54" t="n">
        <f aca="false">(N12/15.4323584)*(S12/3.28083989501312)*0.1</f>
        <v>0</v>
      </c>
      <c r="U14" s="103"/>
      <c r="V14" s="103"/>
      <c r="W14" s="103"/>
      <c r="X14" s="111"/>
      <c r="Y14" s="111"/>
      <c r="Z14" s="111"/>
      <c r="AA14" s="103"/>
      <c r="AB14" s="53"/>
      <c r="AC14" s="54"/>
      <c r="AD14" s="54"/>
      <c r="AE14" s="54"/>
      <c r="AF14" s="54"/>
      <c r="AG14" s="54"/>
      <c r="AH14" s="54"/>
      <c r="AI14" s="11"/>
      <c r="AJ14" s="74" t="s">
        <v>65</v>
      </c>
      <c r="AK14" s="75" t="n">
        <v>42.2</v>
      </c>
      <c r="AL14" s="0"/>
      <c r="AM14" s="66" t="s">
        <v>2</v>
      </c>
      <c r="AN14" s="66"/>
      <c r="AO14" s="76" t="str">
        <f aca="false">VLOOKUP(AN16,B6:AA305,2,0)</f>
        <v>.45 ACP</v>
      </c>
      <c r="AP14" s="76"/>
      <c r="AQ14" s="76"/>
      <c r="AR14" s="76"/>
      <c r="AS14" s="76"/>
      <c r="AT14" s="76"/>
      <c r="AU14" s="68"/>
      <c r="AV14" s="69"/>
      <c r="AW14" s="70"/>
      <c r="BE14" s="72"/>
      <c r="BF14" s="72"/>
      <c r="BG14" s="72"/>
      <c r="BH14" s="72"/>
      <c r="BI14" s="72"/>
    </row>
    <row r="15" customFormat="false" ht="15" hidden="false" customHeight="true" outlineLevel="0" collapsed="false">
      <c r="A15" s="0"/>
      <c r="B15" s="102" t="n">
        <v>4</v>
      </c>
      <c r="C15" s="14" t="s">
        <v>102</v>
      </c>
      <c r="D15" s="79" t="s">
        <v>30</v>
      </c>
      <c r="E15" s="80" t="n">
        <v>122.32</v>
      </c>
      <c r="F15" s="104" t="n">
        <f aca="false">E15/15432.3584</f>
        <v>0.00792620264703028</v>
      </c>
      <c r="G15" s="33" t="n">
        <v>4.2</v>
      </c>
      <c r="H15" s="104" t="n">
        <f aca="false">G15*F15</f>
        <v>0.0332900511175272</v>
      </c>
      <c r="I15" s="36" t="n">
        <f aca="false">IFERROR(15432.3584/G15,0)</f>
        <v>3674.37104761905</v>
      </c>
      <c r="J15" s="19" t="s">
        <v>103</v>
      </c>
      <c r="K15" s="32"/>
      <c r="L15" s="32"/>
      <c r="M15" s="19" t="s">
        <v>104</v>
      </c>
      <c r="N15" s="105" t="n">
        <v>230</v>
      </c>
      <c r="O15" s="22" t="n">
        <v>50.9</v>
      </c>
      <c r="P15" s="103"/>
      <c r="Q15" s="23" t="s">
        <v>105</v>
      </c>
      <c r="R15" s="38" t="n">
        <f aca="false">Q16/100</f>
        <v>0.0445</v>
      </c>
      <c r="S15" s="108"/>
      <c r="T15" s="109" t="n">
        <f aca="false">(N15*S15)/1000</f>
        <v>0</v>
      </c>
      <c r="U15" s="103"/>
      <c r="V15" s="103"/>
      <c r="W15" s="103"/>
      <c r="X15" s="111"/>
      <c r="Y15" s="111"/>
      <c r="Z15" s="111"/>
      <c r="AA15" s="103"/>
      <c r="AB15" s="53"/>
      <c r="AC15" s="54" t="n">
        <f aca="false">R15+O17+H15+J16</f>
        <v>0.179590051117527</v>
      </c>
      <c r="AD15" s="54" t="n">
        <f aca="false">AC15*20</f>
        <v>3.59180102235054</v>
      </c>
      <c r="AE15" s="54" t="n">
        <f aca="false">AC15*50</f>
        <v>8.97950255587636</v>
      </c>
      <c r="AF15" s="54" t="n">
        <f aca="false">AC15*250</f>
        <v>44.8975127793818</v>
      </c>
      <c r="AG15" s="54" t="n">
        <f aca="false">AC15*1000</f>
        <v>179.590051117527</v>
      </c>
      <c r="AH15" s="54" t="n">
        <f aca="false">AC15*5000</f>
        <v>897.950255587636</v>
      </c>
      <c r="AI15" s="11"/>
      <c r="AJ15" s="74" t="s">
        <v>70</v>
      </c>
      <c r="AK15" s="89" t="n">
        <v>454</v>
      </c>
      <c r="AL15" s="0"/>
      <c r="AM15" s="66"/>
      <c r="AN15" s="66"/>
      <c r="AO15" s="76"/>
      <c r="AP15" s="76"/>
      <c r="AQ15" s="76"/>
      <c r="AR15" s="76"/>
      <c r="AS15" s="76"/>
      <c r="AT15" s="76"/>
      <c r="AU15" s="90"/>
      <c r="AV15" s="91"/>
      <c r="AW15" s="67"/>
      <c r="BE15" s="72"/>
      <c r="BF15" s="72"/>
      <c r="BG15" s="72"/>
      <c r="BH15" s="72"/>
      <c r="BI15" s="72"/>
    </row>
    <row r="16" customFormat="false" ht="15" hidden="false" customHeight="true" outlineLevel="0" collapsed="false">
      <c r="A16" s="0"/>
      <c r="B16" s="102"/>
      <c r="C16" s="14"/>
      <c r="D16" s="79"/>
      <c r="E16" s="80"/>
      <c r="F16" s="104"/>
      <c r="G16" s="33"/>
      <c r="H16" s="104"/>
      <c r="I16" s="36"/>
      <c r="J16" s="32" t="n">
        <v>0</v>
      </c>
      <c r="K16" s="32"/>
      <c r="L16" s="32"/>
      <c r="M16" s="19"/>
      <c r="N16" s="105"/>
      <c r="O16" s="22"/>
      <c r="P16" s="103"/>
      <c r="Q16" s="33" t="n">
        <v>4.45</v>
      </c>
      <c r="R16" s="38"/>
      <c r="S16" s="108"/>
      <c r="T16" s="109"/>
      <c r="U16" s="103"/>
      <c r="V16" s="103"/>
      <c r="W16" s="103"/>
      <c r="X16" s="111"/>
      <c r="Y16" s="111"/>
      <c r="Z16" s="111"/>
      <c r="AA16" s="103"/>
      <c r="AB16" s="53"/>
      <c r="AC16" s="54"/>
      <c r="AD16" s="54"/>
      <c r="AE16" s="54"/>
      <c r="AF16" s="54"/>
      <c r="AG16" s="54"/>
      <c r="AH16" s="54"/>
      <c r="AI16" s="11"/>
      <c r="AJ16" s="92"/>
      <c r="AK16" s="65"/>
      <c r="AL16" s="0"/>
      <c r="AM16" s="68" t="s">
        <v>71</v>
      </c>
      <c r="AN16" s="93" t="n">
        <v>1</v>
      </c>
      <c r="AO16" s="94" t="s">
        <v>72</v>
      </c>
      <c r="AP16" s="94"/>
      <c r="AQ16" s="95" t="str">
        <f aca="false">VLOOKUP(AN16,B6:AA305,12,0)</f>
        <v>L.O.S RN / .451</v>
      </c>
      <c r="AR16" s="95"/>
      <c r="AS16" s="76" t="n">
        <f aca="false">VLOOKUP(AN16,B6:AA305,13,0)</f>
        <v>230</v>
      </c>
      <c r="AT16" s="76"/>
      <c r="AU16" s="90"/>
      <c r="AV16" s="91"/>
      <c r="AW16" s="67"/>
    </row>
    <row r="17" customFormat="false" ht="15" hidden="false" customHeight="true" outlineLevel="0" collapsed="false">
      <c r="A17" s="0"/>
      <c r="B17" s="102"/>
      <c r="C17" s="14"/>
      <c r="D17" s="79"/>
      <c r="E17" s="80"/>
      <c r="F17" s="104"/>
      <c r="G17" s="33"/>
      <c r="H17" s="104"/>
      <c r="I17" s="36" t="n">
        <f aca="false">I15/2</f>
        <v>1837.18552380952</v>
      </c>
      <c r="J17" s="32"/>
      <c r="K17" s="32"/>
      <c r="L17" s="32"/>
      <c r="M17" s="37" t="s">
        <v>106</v>
      </c>
      <c r="N17" s="105"/>
      <c r="O17" s="38" t="n">
        <f aca="false">O15/500</f>
        <v>0.1018</v>
      </c>
      <c r="P17" s="103"/>
      <c r="Q17" s="33"/>
      <c r="R17" s="38"/>
      <c r="S17" s="108"/>
      <c r="T17" s="54" t="n">
        <f aca="false">(N15/15.4323584)*(S15/3.28083989501312)*0.1</f>
        <v>0</v>
      </c>
      <c r="U17" s="103"/>
      <c r="V17" s="103"/>
      <c r="W17" s="103"/>
      <c r="X17" s="111"/>
      <c r="Y17" s="111"/>
      <c r="Z17" s="111"/>
      <c r="AA17" s="103"/>
      <c r="AB17" s="53"/>
      <c r="AC17" s="54"/>
      <c r="AD17" s="54"/>
      <c r="AE17" s="54"/>
      <c r="AF17" s="54"/>
      <c r="AG17" s="54"/>
      <c r="AH17" s="54"/>
      <c r="AI17" s="11"/>
      <c r="AJ17" s="100" t="s">
        <v>73</v>
      </c>
      <c r="AK17" s="101" t="n">
        <f aca="false">(AK14*1000)/AK15</f>
        <v>92.9515418502203</v>
      </c>
      <c r="AL17" s="0"/>
      <c r="AM17" s="68"/>
      <c r="AN17" s="93"/>
      <c r="AO17" s="94"/>
      <c r="AP17" s="94"/>
      <c r="AQ17" s="95"/>
      <c r="AR17" s="95"/>
      <c r="AS17" s="76"/>
      <c r="AT17" s="76"/>
      <c r="AU17" s="90"/>
      <c r="AV17" s="91"/>
      <c r="AW17" s="67"/>
    </row>
    <row r="18" customFormat="false" ht="15" hidden="false" customHeight="true" outlineLevel="0" collapsed="false">
      <c r="A18" s="0"/>
      <c r="B18" s="102" t="n">
        <v>5</v>
      </c>
      <c r="C18" s="14" t="s">
        <v>102</v>
      </c>
      <c r="D18" s="103" t="s">
        <v>30</v>
      </c>
      <c r="E18" s="33" t="n">
        <v>119.9</v>
      </c>
      <c r="F18" s="104" t="n">
        <f aca="false">E18/15432.3584</f>
        <v>0.00776938928530846</v>
      </c>
      <c r="G18" s="33" t="n">
        <v>4.2</v>
      </c>
      <c r="H18" s="104" t="n">
        <f aca="false">G18*F18</f>
        <v>0.0326314349982955</v>
      </c>
      <c r="I18" s="36" t="n">
        <f aca="false">IFERROR(15432.3584/G18,0)</f>
        <v>3674.37104761905</v>
      </c>
      <c r="J18" s="19" t="s">
        <v>103</v>
      </c>
      <c r="K18" s="32"/>
      <c r="L18" s="32"/>
      <c r="M18" s="19" t="s">
        <v>104</v>
      </c>
      <c r="N18" s="105" t="n">
        <v>230</v>
      </c>
      <c r="O18" s="22" t="n">
        <v>50.9</v>
      </c>
      <c r="P18" s="103"/>
      <c r="Q18" s="23" t="s">
        <v>105</v>
      </c>
      <c r="R18" s="38" t="n">
        <f aca="false">Q19/100</f>
        <v>0.0445</v>
      </c>
      <c r="S18" s="108"/>
      <c r="T18" s="109" t="n">
        <f aca="false">(N18*S18)/1000</f>
        <v>0</v>
      </c>
      <c r="U18" s="103"/>
      <c r="V18" s="103"/>
      <c r="W18" s="103"/>
      <c r="X18" s="111"/>
      <c r="Y18" s="111"/>
      <c r="Z18" s="111"/>
      <c r="AA18" s="103"/>
      <c r="AB18" s="53"/>
      <c r="AC18" s="54" t="n">
        <f aca="false">R18+O20+H18+J19</f>
        <v>0.178931434998296</v>
      </c>
      <c r="AD18" s="54" t="n">
        <f aca="false">AC18*20</f>
        <v>3.57862869996591</v>
      </c>
      <c r="AE18" s="54" t="n">
        <f aca="false">AC18*50</f>
        <v>8.94657174991477</v>
      </c>
      <c r="AF18" s="54" t="n">
        <f aca="false">AC18*250</f>
        <v>44.7328587495739</v>
      </c>
      <c r="AG18" s="54" t="n">
        <f aca="false">AC18*1000</f>
        <v>178.931434998296</v>
      </c>
      <c r="AH18" s="54" t="n">
        <f aca="false">AC18*5000</f>
        <v>894.657174991477</v>
      </c>
      <c r="AI18" s="11"/>
      <c r="AJ18" s="112"/>
      <c r="AK18" s="113"/>
      <c r="AL18" s="0"/>
      <c r="AM18" s="68"/>
      <c r="AN18" s="93"/>
      <c r="AO18" s="94"/>
      <c r="AP18" s="94"/>
      <c r="AQ18" s="95"/>
      <c r="AR18" s="95"/>
      <c r="AS18" s="76"/>
      <c r="AT18" s="76"/>
      <c r="AU18" s="90"/>
      <c r="AV18" s="91"/>
      <c r="AW18" s="67"/>
    </row>
    <row r="19" customFormat="false" ht="15" hidden="false" customHeight="true" outlineLevel="0" collapsed="false">
      <c r="A19" s="0"/>
      <c r="B19" s="102"/>
      <c r="C19" s="14"/>
      <c r="D19" s="103"/>
      <c r="E19" s="33"/>
      <c r="F19" s="104"/>
      <c r="G19" s="33"/>
      <c r="H19" s="104"/>
      <c r="I19" s="36"/>
      <c r="J19" s="32" t="n">
        <v>0</v>
      </c>
      <c r="K19" s="32"/>
      <c r="L19" s="32"/>
      <c r="M19" s="19"/>
      <c r="N19" s="105"/>
      <c r="O19" s="22"/>
      <c r="P19" s="103"/>
      <c r="Q19" s="33" t="n">
        <v>4.45</v>
      </c>
      <c r="R19" s="38"/>
      <c r="S19" s="108"/>
      <c r="T19" s="109"/>
      <c r="U19" s="103"/>
      <c r="V19" s="103"/>
      <c r="W19" s="103"/>
      <c r="X19" s="111"/>
      <c r="Y19" s="111"/>
      <c r="Z19" s="111"/>
      <c r="AA19" s="103"/>
      <c r="AB19" s="53"/>
      <c r="AC19" s="54"/>
      <c r="AD19" s="54"/>
      <c r="AE19" s="54"/>
      <c r="AF19" s="54"/>
      <c r="AG19" s="54"/>
      <c r="AH19" s="54"/>
      <c r="AI19" s="11"/>
      <c r="AJ19" s="71" t="s">
        <v>76</v>
      </c>
      <c r="AK19" s="65"/>
      <c r="AL19" s="0"/>
      <c r="AM19" s="68" t="s">
        <v>77</v>
      </c>
      <c r="AN19" s="114" t="str">
        <f aca="false">VLOOKUP(AN16,B6:AA305,3,0)</f>
        <v>Vihta Vuori N320</v>
      </c>
      <c r="AO19" s="114"/>
      <c r="AP19" s="114"/>
      <c r="AQ19" s="115" t="s">
        <v>78</v>
      </c>
      <c r="AR19" s="76" t="n">
        <f aca="false">VLOOKUP(AN16,B6:AA305,6,0)</f>
        <v>4.2</v>
      </c>
      <c r="AS19" s="76"/>
      <c r="AT19" s="76"/>
      <c r="AU19" s="90"/>
      <c r="AV19" s="91"/>
      <c r="AW19" s="67"/>
    </row>
    <row r="20" customFormat="false" ht="15" hidden="false" customHeight="true" outlineLevel="0" collapsed="false">
      <c r="A20" s="0"/>
      <c r="B20" s="102"/>
      <c r="C20" s="14"/>
      <c r="D20" s="103"/>
      <c r="E20" s="33"/>
      <c r="F20" s="104"/>
      <c r="G20" s="33"/>
      <c r="H20" s="104"/>
      <c r="I20" s="36" t="n">
        <f aca="false">I18/2</f>
        <v>1837.18552380952</v>
      </c>
      <c r="J20" s="32"/>
      <c r="K20" s="32"/>
      <c r="L20" s="32"/>
      <c r="M20" s="37" t="s">
        <v>106</v>
      </c>
      <c r="N20" s="105"/>
      <c r="O20" s="38" t="n">
        <f aca="false">O18/500</f>
        <v>0.1018</v>
      </c>
      <c r="P20" s="103"/>
      <c r="Q20" s="33"/>
      <c r="R20" s="38"/>
      <c r="S20" s="108"/>
      <c r="T20" s="54" t="n">
        <f aca="false">(N18/15.4323584)*(S18/3.28083989501312)*0.1</f>
        <v>0</v>
      </c>
      <c r="U20" s="103"/>
      <c r="V20" s="103"/>
      <c r="W20" s="103"/>
      <c r="X20" s="111"/>
      <c r="Y20" s="111"/>
      <c r="Z20" s="111"/>
      <c r="AA20" s="103"/>
      <c r="AB20" s="53"/>
      <c r="AC20" s="54"/>
      <c r="AD20" s="54"/>
      <c r="AE20" s="54"/>
      <c r="AF20" s="54"/>
      <c r="AG20" s="54"/>
      <c r="AH20" s="54"/>
      <c r="AI20" s="11"/>
      <c r="AJ20" s="74" t="s">
        <v>65</v>
      </c>
      <c r="AK20" s="75" t="n">
        <v>285.95</v>
      </c>
      <c r="AL20" s="0"/>
      <c r="AM20" s="68"/>
      <c r="AN20" s="114"/>
      <c r="AO20" s="114"/>
      <c r="AP20" s="114"/>
      <c r="AQ20" s="115"/>
      <c r="AR20" s="76"/>
      <c r="AS20" s="76"/>
      <c r="AT20" s="76"/>
      <c r="AU20" s="90"/>
      <c r="AV20" s="91"/>
      <c r="AW20" s="67"/>
    </row>
    <row r="21" customFormat="false" ht="15" hidden="false" customHeight="true" outlineLevel="0" collapsed="false">
      <c r="A21" s="0"/>
      <c r="B21" s="102" t="n">
        <v>6</v>
      </c>
      <c r="C21" s="14" t="s">
        <v>102</v>
      </c>
      <c r="D21" s="103" t="s">
        <v>79</v>
      </c>
      <c r="E21" s="33" t="n">
        <v>105.61</v>
      </c>
      <c r="F21" s="104" t="n">
        <f aca="false">E21/15432.3584</f>
        <v>0.00684341286423208</v>
      </c>
      <c r="G21" s="33" t="n">
        <v>4.2</v>
      </c>
      <c r="H21" s="104" t="n">
        <f aca="false">G21*F21</f>
        <v>0.0287423340297747</v>
      </c>
      <c r="I21" s="36" t="n">
        <f aca="false">IFERROR(15432.3584/G21,0)</f>
        <v>3674.37104761905</v>
      </c>
      <c r="J21" s="19" t="s">
        <v>103</v>
      </c>
      <c r="K21" s="32"/>
      <c r="L21" s="32"/>
      <c r="M21" s="19" t="s">
        <v>104</v>
      </c>
      <c r="N21" s="105" t="n">
        <v>230</v>
      </c>
      <c r="O21" s="22" t="n">
        <v>50.9</v>
      </c>
      <c r="P21" s="103"/>
      <c r="Q21" s="23" t="s">
        <v>105</v>
      </c>
      <c r="R21" s="38" t="n">
        <f aca="false">Q22/100</f>
        <v>0.0445</v>
      </c>
      <c r="S21" s="108"/>
      <c r="T21" s="109" t="n">
        <f aca="false">(N21*S21)/1000</f>
        <v>0</v>
      </c>
      <c r="U21" s="103"/>
      <c r="V21" s="103"/>
      <c r="W21" s="103"/>
      <c r="X21" s="111"/>
      <c r="Y21" s="111"/>
      <c r="Z21" s="111"/>
      <c r="AA21" s="103"/>
      <c r="AB21" s="53"/>
      <c r="AC21" s="54" t="n">
        <f aca="false">R21+O23+H21+J22</f>
        <v>0.175042334029775</v>
      </c>
      <c r="AD21" s="54" t="n">
        <f aca="false">AC21*20</f>
        <v>3.50084668059549</v>
      </c>
      <c r="AE21" s="54" t="n">
        <f aca="false">AC21*50</f>
        <v>8.75211670148873</v>
      </c>
      <c r="AF21" s="54" t="n">
        <f aca="false">AC21*250</f>
        <v>43.7605835074437</v>
      </c>
      <c r="AG21" s="54" t="n">
        <f aca="false">AC21*1000</f>
        <v>175.042334029775</v>
      </c>
      <c r="AH21" s="116" t="n">
        <f aca="false">AC21*5000</f>
        <v>875.211670148873</v>
      </c>
      <c r="AI21" s="11"/>
      <c r="AJ21" s="74" t="s">
        <v>81</v>
      </c>
      <c r="AK21" s="89" t="n">
        <v>10000</v>
      </c>
      <c r="AL21" s="0"/>
      <c r="AM21" s="68"/>
      <c r="AN21" s="114"/>
      <c r="AO21" s="114"/>
      <c r="AP21" s="114"/>
      <c r="AQ21" s="115"/>
      <c r="AR21" s="76"/>
      <c r="AS21" s="76"/>
      <c r="AT21" s="76"/>
      <c r="AU21" s="90"/>
      <c r="AV21" s="91"/>
      <c r="AW21" s="67"/>
    </row>
    <row r="22" customFormat="false" ht="15" hidden="false" customHeight="true" outlineLevel="0" collapsed="false">
      <c r="A22" s="0"/>
      <c r="B22" s="102"/>
      <c r="C22" s="14"/>
      <c r="D22" s="103"/>
      <c r="E22" s="33"/>
      <c r="F22" s="104"/>
      <c r="G22" s="33"/>
      <c r="H22" s="104"/>
      <c r="I22" s="36"/>
      <c r="J22" s="32" t="n">
        <v>0</v>
      </c>
      <c r="K22" s="32"/>
      <c r="L22" s="32"/>
      <c r="M22" s="19"/>
      <c r="N22" s="105"/>
      <c r="O22" s="22"/>
      <c r="P22" s="103"/>
      <c r="Q22" s="33" t="n">
        <v>4.45</v>
      </c>
      <c r="R22" s="38"/>
      <c r="S22" s="108"/>
      <c r="T22" s="109"/>
      <c r="U22" s="103"/>
      <c r="V22" s="103"/>
      <c r="W22" s="103"/>
      <c r="X22" s="111"/>
      <c r="Y22" s="111"/>
      <c r="Z22" s="111"/>
      <c r="AA22" s="103"/>
      <c r="AB22" s="53"/>
      <c r="AC22" s="54"/>
      <c r="AD22" s="54"/>
      <c r="AE22" s="54"/>
      <c r="AF22" s="54"/>
      <c r="AG22" s="54"/>
      <c r="AH22" s="54"/>
      <c r="AI22" s="11"/>
      <c r="AJ22" s="92"/>
      <c r="AK22" s="65"/>
      <c r="AL22" s="0"/>
      <c r="AM22" s="117" t="s">
        <v>82</v>
      </c>
      <c r="AN22" s="114" t="str">
        <f aca="false">VLOOKUP(AN16,B6:AA305,9,0)</f>
        <v>MagTech</v>
      </c>
      <c r="AO22" s="114"/>
      <c r="AP22" s="114"/>
      <c r="AQ22" s="118" t="s">
        <v>83</v>
      </c>
      <c r="AR22" s="119" t="n">
        <f aca="false">VLOOKUP(AN16,B6:AA305,11,0)</f>
        <v>0</v>
      </c>
      <c r="AS22" s="119"/>
      <c r="AT22" s="119"/>
      <c r="AU22" s="90"/>
      <c r="AV22" s="91"/>
      <c r="AW22" s="67"/>
    </row>
    <row r="23" customFormat="false" ht="15" hidden="false" customHeight="true" outlineLevel="0" collapsed="false">
      <c r="A23" s="0"/>
      <c r="B23" s="102"/>
      <c r="C23" s="14"/>
      <c r="D23" s="103"/>
      <c r="E23" s="33"/>
      <c r="F23" s="104"/>
      <c r="G23" s="33"/>
      <c r="H23" s="104"/>
      <c r="I23" s="36" t="n">
        <f aca="false">I21/2</f>
        <v>1837.18552380952</v>
      </c>
      <c r="J23" s="32"/>
      <c r="K23" s="32"/>
      <c r="L23" s="32"/>
      <c r="M23" s="37" t="s">
        <v>106</v>
      </c>
      <c r="N23" s="105"/>
      <c r="O23" s="38" t="n">
        <f aca="false">O21/500</f>
        <v>0.1018</v>
      </c>
      <c r="P23" s="103"/>
      <c r="Q23" s="33"/>
      <c r="R23" s="38"/>
      <c r="S23" s="108"/>
      <c r="T23" s="54" t="n">
        <f aca="false">(N21/15.4323584)*(S21/3.28083989501312)*0.1</f>
        <v>0</v>
      </c>
      <c r="U23" s="103"/>
      <c r="V23" s="103"/>
      <c r="W23" s="103"/>
      <c r="X23" s="111"/>
      <c r="Y23" s="111"/>
      <c r="Z23" s="111"/>
      <c r="AA23" s="103"/>
      <c r="AB23" s="53"/>
      <c r="AC23" s="54"/>
      <c r="AD23" s="54"/>
      <c r="AE23" s="54"/>
      <c r="AF23" s="54"/>
      <c r="AG23" s="54"/>
      <c r="AH23" s="54"/>
      <c r="AI23" s="11"/>
      <c r="AJ23" s="100" t="s">
        <v>84</v>
      </c>
      <c r="AK23" s="101" t="n">
        <f aca="false">(AK20*100)/AK21</f>
        <v>2.8595</v>
      </c>
      <c r="AL23" s="0"/>
      <c r="AM23" s="117"/>
      <c r="AN23" s="114"/>
      <c r="AO23" s="114"/>
      <c r="AP23" s="114"/>
      <c r="AQ23" s="118"/>
      <c r="AR23" s="119"/>
      <c r="AS23" s="119"/>
      <c r="AT23" s="119"/>
      <c r="AU23" s="120"/>
      <c r="AV23" s="121"/>
      <c r="AW23" s="122"/>
    </row>
    <row r="24" customFormat="false" ht="15" hidden="false" customHeight="true" outlineLevel="0" collapsed="false">
      <c r="A24" s="123"/>
      <c r="B24" s="102" t="n">
        <v>7</v>
      </c>
      <c r="C24" s="14" t="s">
        <v>102</v>
      </c>
      <c r="D24" s="103" t="s">
        <v>107</v>
      </c>
      <c r="E24" s="33" t="n">
        <v>74</v>
      </c>
      <c r="F24" s="104" t="n">
        <f aca="false">E24/15432.3584</f>
        <v>0.00479511932537803</v>
      </c>
      <c r="G24" s="33" t="n">
        <v>4.5</v>
      </c>
      <c r="H24" s="104" t="n">
        <f aca="false">G24*F24</f>
        <v>0.0215780369642011</v>
      </c>
      <c r="I24" s="36" t="n">
        <f aca="false">IFERROR(15432.3584/G24,0)</f>
        <v>3429.41297777778</v>
      </c>
      <c r="J24" s="103" t="s">
        <v>108</v>
      </c>
      <c r="K24" s="32"/>
      <c r="L24" s="32"/>
      <c r="M24" s="103" t="s">
        <v>109</v>
      </c>
      <c r="N24" s="105" t="n">
        <v>200</v>
      </c>
      <c r="O24" s="106" t="n">
        <v>50.9</v>
      </c>
      <c r="P24" s="103"/>
      <c r="Q24" s="107" t="s">
        <v>110</v>
      </c>
      <c r="R24" s="38" t="n">
        <f aca="false">Q25/100</f>
        <v>0.0445</v>
      </c>
      <c r="S24" s="108"/>
      <c r="T24" s="109" t="n">
        <f aca="false">(N24*S24)/1000</f>
        <v>0</v>
      </c>
      <c r="U24" s="124"/>
      <c r="V24" s="124"/>
      <c r="W24" s="124"/>
      <c r="X24" s="111"/>
      <c r="Y24" s="111"/>
      <c r="Z24" s="111"/>
      <c r="AA24" s="103"/>
      <c r="AB24" s="53"/>
      <c r="AC24" s="54" t="n">
        <f aca="false">R24+O26+H24+J25</f>
        <v>0.172378036964201</v>
      </c>
      <c r="AD24" s="54" t="n">
        <f aca="false">AC24*20</f>
        <v>3.44756073928402</v>
      </c>
      <c r="AE24" s="54" t="n">
        <f aca="false">AC24*50</f>
        <v>8.61890184821006</v>
      </c>
      <c r="AF24" s="54" t="n">
        <f aca="false">AC24*250</f>
        <v>43.0945092410503</v>
      </c>
      <c r="AG24" s="54" t="n">
        <f aca="false">AC24*1000</f>
        <v>172.378036964201</v>
      </c>
      <c r="AH24" s="54" t="n">
        <f aca="false">AC24*5000</f>
        <v>861.890184821006</v>
      </c>
      <c r="AI24" s="11"/>
      <c r="AJ24" s="112"/>
      <c r="AK24" s="113"/>
      <c r="AL24" s="0"/>
      <c r="AM24" s="117"/>
      <c r="AN24" s="114"/>
      <c r="AO24" s="114"/>
      <c r="AP24" s="114"/>
      <c r="AQ24" s="118"/>
      <c r="AR24" s="119"/>
      <c r="AS24" s="119"/>
      <c r="AT24" s="119"/>
      <c r="AU24" s="120"/>
      <c r="AV24" s="121"/>
      <c r="AW24" s="122"/>
    </row>
    <row r="25" customFormat="false" ht="15" hidden="false" customHeight="true" outlineLevel="0" collapsed="false">
      <c r="A25" s="123"/>
      <c r="B25" s="102"/>
      <c r="C25" s="14"/>
      <c r="D25" s="103"/>
      <c r="E25" s="33"/>
      <c r="F25" s="104"/>
      <c r="G25" s="33"/>
      <c r="H25" s="104"/>
      <c r="I25" s="36"/>
      <c r="J25" s="32" t="n">
        <f aca="false">45/500/20</f>
        <v>0.0045</v>
      </c>
      <c r="K25" s="32"/>
      <c r="L25" s="32"/>
      <c r="M25" s="103"/>
      <c r="N25" s="105"/>
      <c r="O25" s="106"/>
      <c r="P25" s="103"/>
      <c r="Q25" s="33" t="n">
        <v>4.45</v>
      </c>
      <c r="R25" s="38"/>
      <c r="S25" s="108"/>
      <c r="T25" s="109"/>
      <c r="U25" s="124"/>
      <c r="V25" s="124"/>
      <c r="W25" s="124"/>
      <c r="X25" s="111"/>
      <c r="Y25" s="111"/>
      <c r="Z25" s="111"/>
      <c r="AA25" s="103"/>
      <c r="AB25" s="53"/>
      <c r="AC25" s="54"/>
      <c r="AD25" s="54"/>
      <c r="AE25" s="54"/>
      <c r="AF25" s="54"/>
      <c r="AG25" s="54"/>
      <c r="AH25" s="54"/>
      <c r="AI25" s="11"/>
      <c r="AJ25" s="71" t="s">
        <v>85</v>
      </c>
      <c r="AK25" s="65"/>
      <c r="AL25" s="0"/>
      <c r="AM25" s="147" t="s">
        <v>86</v>
      </c>
      <c r="AN25" s="126" t="n">
        <f aca="false">VLOOKUP(AN16,B6:AA305,10,0)</f>
        <v>0</v>
      </c>
      <c r="AO25" s="126"/>
      <c r="AP25" s="126"/>
      <c r="AQ25" s="118" t="s">
        <v>87</v>
      </c>
      <c r="AR25" s="114" t="str">
        <f aca="false">VLOOKUP(AN16,B6:AA305,16,0)</f>
        <v>MagTech 2</v>
      </c>
      <c r="AS25" s="114"/>
      <c r="AT25" s="114"/>
      <c r="AU25" s="127" t="s">
        <v>88</v>
      </c>
      <c r="AV25" s="128" t="n">
        <f aca="false">VLOOKUP(AN16,B6:AA305,18,0)</f>
        <v>0</v>
      </c>
      <c r="AW25" s="129" t="n">
        <f aca="false">(AS16*AV25)/1000</f>
        <v>0</v>
      </c>
    </row>
    <row r="26" customFormat="false" ht="15" hidden="false" customHeight="true" outlineLevel="0" collapsed="false">
      <c r="A26" s="123"/>
      <c r="B26" s="102"/>
      <c r="C26" s="14"/>
      <c r="D26" s="103"/>
      <c r="E26" s="33"/>
      <c r="F26" s="104"/>
      <c r="G26" s="33"/>
      <c r="H26" s="104"/>
      <c r="I26" s="36" t="n">
        <f aca="false">I24/2</f>
        <v>1714.70648888889</v>
      </c>
      <c r="J26" s="32"/>
      <c r="K26" s="32"/>
      <c r="L26" s="32"/>
      <c r="M26" s="37" t="s">
        <v>106</v>
      </c>
      <c r="N26" s="105"/>
      <c r="O26" s="38" t="n">
        <f aca="false">O24/500</f>
        <v>0.1018</v>
      </c>
      <c r="P26" s="103"/>
      <c r="Q26" s="33"/>
      <c r="R26" s="38"/>
      <c r="S26" s="108"/>
      <c r="T26" s="54" t="n">
        <f aca="false">(N24/15.4323584)*(S24/3.28083989501312)*0.1</f>
        <v>0</v>
      </c>
      <c r="U26" s="124"/>
      <c r="V26" s="124"/>
      <c r="W26" s="124"/>
      <c r="X26" s="111"/>
      <c r="Y26" s="111"/>
      <c r="Z26" s="111"/>
      <c r="AA26" s="103"/>
      <c r="AB26" s="53"/>
      <c r="AC26" s="54"/>
      <c r="AD26" s="54"/>
      <c r="AE26" s="54"/>
      <c r="AF26" s="54"/>
      <c r="AG26" s="54"/>
      <c r="AH26" s="54"/>
      <c r="AI26" s="11"/>
      <c r="AJ26" s="74" t="s">
        <v>65</v>
      </c>
      <c r="AK26" s="75" t="n">
        <v>179.99</v>
      </c>
      <c r="AL26" s="0"/>
      <c r="AM26" s="147"/>
      <c r="AN26" s="126"/>
      <c r="AO26" s="126"/>
      <c r="AP26" s="126"/>
      <c r="AQ26" s="118"/>
      <c r="AR26" s="114"/>
      <c r="AS26" s="114"/>
      <c r="AT26" s="114"/>
      <c r="AU26" s="127"/>
      <c r="AV26" s="128"/>
      <c r="AW26" s="129"/>
    </row>
    <row r="27" customFormat="false" ht="15" hidden="false" customHeight="true" outlineLevel="0" collapsed="false">
      <c r="B27" s="102" t="n">
        <v>8</v>
      </c>
      <c r="C27" s="14" t="s">
        <v>102</v>
      </c>
      <c r="D27" s="103"/>
      <c r="E27" s="33"/>
      <c r="F27" s="104" t="n">
        <f aca="false">E27/15432.3584</f>
        <v>0</v>
      </c>
      <c r="G27" s="33"/>
      <c r="H27" s="104" t="n">
        <f aca="false">G27*F27</f>
        <v>0</v>
      </c>
      <c r="I27" s="36" t="n">
        <f aca="false">IFERROR(15432.3584/G27,0)</f>
        <v>0</v>
      </c>
      <c r="J27" s="103"/>
      <c r="K27" s="32"/>
      <c r="L27" s="32"/>
      <c r="M27" s="103"/>
      <c r="N27" s="105"/>
      <c r="O27" s="106"/>
      <c r="P27" s="103"/>
      <c r="Q27" s="107"/>
      <c r="R27" s="38" t="n">
        <f aca="false">Q28/100</f>
        <v>0</v>
      </c>
      <c r="S27" s="108"/>
      <c r="T27" s="109" t="n">
        <f aca="false">(N27*S27)/1000</f>
        <v>0</v>
      </c>
      <c r="U27" s="103"/>
      <c r="V27" s="103"/>
      <c r="W27" s="103"/>
      <c r="X27" s="111"/>
      <c r="Y27" s="111"/>
      <c r="Z27" s="111"/>
      <c r="AA27" s="103"/>
      <c r="AB27" s="53"/>
      <c r="AC27" s="54" t="n">
        <f aca="false">R27+O29+H27+J28</f>
        <v>0</v>
      </c>
      <c r="AD27" s="54" t="n">
        <f aca="false">AC27*20</f>
        <v>0</v>
      </c>
      <c r="AE27" s="54" t="n">
        <f aca="false">AC27*50</f>
        <v>0</v>
      </c>
      <c r="AF27" s="54" t="n">
        <f aca="false">AC27*250</f>
        <v>0</v>
      </c>
      <c r="AG27" s="54" t="n">
        <f aca="false">AC27*1000</f>
        <v>0</v>
      </c>
      <c r="AH27" s="54" t="n">
        <f aca="false">AC27*5000</f>
        <v>0</v>
      </c>
      <c r="AI27" s="11"/>
      <c r="AJ27" s="74" t="s">
        <v>81</v>
      </c>
      <c r="AK27" s="89" t="n">
        <v>3000</v>
      </c>
      <c r="AL27" s="0"/>
      <c r="AM27" s="147"/>
      <c r="AN27" s="126"/>
      <c r="AO27" s="126"/>
      <c r="AP27" s="126"/>
      <c r="AQ27" s="118"/>
      <c r="AR27" s="114"/>
      <c r="AS27" s="114"/>
      <c r="AT27" s="114"/>
      <c r="AU27" s="127"/>
      <c r="AV27" s="128"/>
      <c r="AW27" s="129"/>
    </row>
    <row r="28" customFormat="false" ht="15" hidden="false" customHeight="true" outlineLevel="0" collapsed="false">
      <c r="B28" s="102"/>
      <c r="C28" s="14"/>
      <c r="D28" s="103"/>
      <c r="E28" s="33"/>
      <c r="F28" s="104"/>
      <c r="G28" s="33"/>
      <c r="H28" s="104"/>
      <c r="I28" s="36"/>
      <c r="J28" s="32"/>
      <c r="K28" s="32"/>
      <c r="L28" s="32"/>
      <c r="M28" s="103"/>
      <c r="N28" s="105"/>
      <c r="O28" s="106"/>
      <c r="P28" s="103"/>
      <c r="Q28" s="33"/>
      <c r="R28" s="38"/>
      <c r="S28" s="108"/>
      <c r="T28" s="109"/>
      <c r="U28" s="103"/>
      <c r="V28" s="103"/>
      <c r="W28" s="103"/>
      <c r="X28" s="111"/>
      <c r="Y28" s="111"/>
      <c r="Z28" s="111"/>
      <c r="AA28" s="103"/>
      <c r="AB28" s="53"/>
      <c r="AC28" s="54"/>
      <c r="AD28" s="54"/>
      <c r="AE28" s="54"/>
      <c r="AF28" s="54"/>
      <c r="AG28" s="54"/>
      <c r="AH28" s="54"/>
      <c r="AI28" s="11"/>
      <c r="AJ28" s="92"/>
      <c r="AK28" s="65"/>
      <c r="AL28" s="0"/>
      <c r="AM28" s="131" t="s">
        <v>89</v>
      </c>
      <c r="AN28" s="132"/>
      <c r="AO28" s="132"/>
      <c r="AP28" s="132"/>
      <c r="AQ28" s="132"/>
      <c r="AR28" s="132"/>
      <c r="AS28" s="132"/>
      <c r="AT28" s="132"/>
      <c r="AU28" s="132"/>
      <c r="AV28" s="132"/>
      <c r="AW28" s="132"/>
    </row>
    <row r="29" customFormat="false" ht="15" hidden="false" customHeight="true" outlineLevel="0" collapsed="false">
      <c r="B29" s="102"/>
      <c r="C29" s="14"/>
      <c r="D29" s="103"/>
      <c r="E29" s="33"/>
      <c r="F29" s="104"/>
      <c r="G29" s="33"/>
      <c r="H29" s="104"/>
      <c r="I29" s="36" t="n">
        <f aca="false">I27/2</f>
        <v>0</v>
      </c>
      <c r="J29" s="32"/>
      <c r="K29" s="32"/>
      <c r="L29" s="32"/>
      <c r="M29" s="37"/>
      <c r="N29" s="105"/>
      <c r="O29" s="38" t="n">
        <f aca="false">O27/500</f>
        <v>0</v>
      </c>
      <c r="P29" s="103"/>
      <c r="Q29" s="33"/>
      <c r="R29" s="38"/>
      <c r="S29" s="108"/>
      <c r="T29" s="54" t="n">
        <f aca="false">(N27/15.4323584)*(S27/3.28083989501312)*0.1</f>
        <v>0</v>
      </c>
      <c r="U29" s="103"/>
      <c r="V29" s="103"/>
      <c r="W29" s="103"/>
      <c r="X29" s="111"/>
      <c r="Y29" s="111"/>
      <c r="Z29" s="111"/>
      <c r="AA29" s="103"/>
      <c r="AB29" s="53"/>
      <c r="AC29" s="54"/>
      <c r="AD29" s="54"/>
      <c r="AE29" s="54"/>
      <c r="AF29" s="54"/>
      <c r="AG29" s="54"/>
      <c r="AH29" s="54"/>
      <c r="AI29" s="11"/>
      <c r="AJ29" s="100" t="s">
        <v>90</v>
      </c>
      <c r="AK29" s="101" t="n">
        <f aca="false">(AK26*500)/AK27</f>
        <v>29.9983333333333</v>
      </c>
      <c r="AL29" s="0"/>
      <c r="AM29" s="131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</row>
    <row r="30" customFormat="false" ht="15" hidden="false" customHeight="true" outlineLevel="0" collapsed="false">
      <c r="B30" s="102" t="n">
        <v>9</v>
      </c>
      <c r="C30" s="14" t="s">
        <v>102</v>
      </c>
      <c r="D30" s="103"/>
      <c r="E30" s="33"/>
      <c r="F30" s="104" t="n">
        <f aca="false">E30/15432.3584</f>
        <v>0</v>
      </c>
      <c r="G30" s="33"/>
      <c r="H30" s="104" t="n">
        <f aca="false">G30*F30</f>
        <v>0</v>
      </c>
      <c r="I30" s="36" t="n">
        <f aca="false">IFERROR(15432.3584/G30,0)</f>
        <v>0</v>
      </c>
      <c r="J30" s="103"/>
      <c r="K30" s="32"/>
      <c r="L30" s="32"/>
      <c r="M30" s="103"/>
      <c r="N30" s="105"/>
      <c r="O30" s="106"/>
      <c r="P30" s="103"/>
      <c r="Q30" s="107"/>
      <c r="R30" s="38" t="n">
        <f aca="false">Q31/100</f>
        <v>0</v>
      </c>
      <c r="S30" s="108"/>
      <c r="T30" s="109" t="n">
        <f aca="false">(N30*S30)/1000</f>
        <v>0</v>
      </c>
      <c r="U30" s="103"/>
      <c r="V30" s="103"/>
      <c r="W30" s="103"/>
      <c r="X30" s="111"/>
      <c r="Y30" s="111"/>
      <c r="Z30" s="111"/>
      <c r="AA30" s="103"/>
      <c r="AB30" s="53"/>
      <c r="AC30" s="54" t="n">
        <f aca="false">R30+O32+H30+J31</f>
        <v>0</v>
      </c>
      <c r="AD30" s="54" t="n">
        <f aca="false">AC30*20</f>
        <v>0</v>
      </c>
      <c r="AE30" s="54" t="n">
        <f aca="false">AC30*50</f>
        <v>0</v>
      </c>
      <c r="AF30" s="54" t="n">
        <f aca="false">AC30*250</f>
        <v>0</v>
      </c>
      <c r="AG30" s="54" t="n">
        <f aca="false">AC30*1000</f>
        <v>0</v>
      </c>
      <c r="AH30" s="54" t="n">
        <f aca="false">AC30*5000</f>
        <v>0</v>
      </c>
      <c r="AI30" s="11"/>
      <c r="AJ30" s="112"/>
      <c r="AK30" s="113"/>
      <c r="AL30" s="0"/>
      <c r="AM30" s="131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</row>
    <row r="31" customFormat="false" ht="15" hidden="false" customHeight="true" outlineLevel="0" collapsed="false">
      <c r="B31" s="102"/>
      <c r="C31" s="14"/>
      <c r="D31" s="103"/>
      <c r="E31" s="33"/>
      <c r="F31" s="104"/>
      <c r="G31" s="33"/>
      <c r="H31" s="104"/>
      <c r="I31" s="36"/>
      <c r="J31" s="32"/>
      <c r="K31" s="32"/>
      <c r="L31" s="32"/>
      <c r="M31" s="103"/>
      <c r="N31" s="105"/>
      <c r="O31" s="106"/>
      <c r="P31" s="103"/>
      <c r="Q31" s="33"/>
      <c r="R31" s="38"/>
      <c r="S31" s="108"/>
      <c r="T31" s="109"/>
      <c r="U31" s="103"/>
      <c r="V31" s="103"/>
      <c r="W31" s="103"/>
      <c r="X31" s="111"/>
      <c r="Y31" s="111"/>
      <c r="Z31" s="111"/>
      <c r="AA31" s="103"/>
      <c r="AB31" s="53"/>
      <c r="AC31" s="54"/>
      <c r="AD31" s="54"/>
      <c r="AE31" s="54"/>
      <c r="AF31" s="54"/>
      <c r="AG31" s="54"/>
      <c r="AH31" s="54"/>
      <c r="AI31" s="11"/>
      <c r="AJ31" s="71" t="s">
        <v>91</v>
      </c>
      <c r="AK31" s="65"/>
      <c r="AL31" s="0"/>
      <c r="AM31" s="133" t="n">
        <v>1</v>
      </c>
      <c r="AN31" s="134" t="n">
        <v>2</v>
      </c>
      <c r="AO31" s="134" t="n">
        <v>3</v>
      </c>
      <c r="AP31" s="134" t="n">
        <v>4</v>
      </c>
      <c r="AQ31" s="134" t="n">
        <v>5</v>
      </c>
      <c r="AR31" s="134" t="n">
        <v>6</v>
      </c>
      <c r="AS31" s="134" t="n">
        <v>7</v>
      </c>
      <c r="AT31" s="134" t="n">
        <v>8</v>
      </c>
      <c r="AU31" s="134" t="n">
        <v>9</v>
      </c>
      <c r="AV31" s="134" t="n">
        <v>10</v>
      </c>
      <c r="AW31" s="135" t="n">
        <v>11</v>
      </c>
    </row>
    <row r="32" customFormat="false" ht="15" hidden="false" customHeight="true" outlineLevel="0" collapsed="false">
      <c r="B32" s="102"/>
      <c r="C32" s="14"/>
      <c r="D32" s="103"/>
      <c r="E32" s="33"/>
      <c r="F32" s="104"/>
      <c r="G32" s="33"/>
      <c r="H32" s="104"/>
      <c r="I32" s="36" t="n">
        <f aca="false">I30/2</f>
        <v>0</v>
      </c>
      <c r="J32" s="32"/>
      <c r="K32" s="32"/>
      <c r="L32" s="32"/>
      <c r="M32" s="37"/>
      <c r="N32" s="105"/>
      <c r="O32" s="38" t="n">
        <f aca="false">O30/500</f>
        <v>0</v>
      </c>
      <c r="P32" s="103"/>
      <c r="Q32" s="33"/>
      <c r="R32" s="38"/>
      <c r="S32" s="108"/>
      <c r="T32" s="54" t="n">
        <f aca="false">(N30/15.4323584)*(S30/3.28083989501312)*0.1</f>
        <v>0</v>
      </c>
      <c r="U32" s="103"/>
      <c r="V32" s="103"/>
      <c r="W32" s="103"/>
      <c r="X32" s="111"/>
      <c r="Y32" s="111"/>
      <c r="Z32" s="111"/>
      <c r="AA32" s="103"/>
      <c r="AB32" s="53"/>
      <c r="AC32" s="54"/>
      <c r="AD32" s="54"/>
      <c r="AE32" s="54"/>
      <c r="AF32" s="54"/>
      <c r="AG32" s="54"/>
      <c r="AH32" s="54"/>
      <c r="AI32" s="11"/>
      <c r="AJ32" s="74" t="s">
        <v>65</v>
      </c>
      <c r="AK32" s="75" t="n">
        <v>17.55</v>
      </c>
      <c r="AL32" s="0"/>
      <c r="AM32" s="133"/>
      <c r="AN32" s="134"/>
      <c r="AO32" s="134"/>
      <c r="AP32" s="134"/>
      <c r="AQ32" s="134"/>
      <c r="AR32" s="134"/>
      <c r="AS32" s="134"/>
      <c r="AT32" s="134"/>
      <c r="AU32" s="134"/>
      <c r="AV32" s="134"/>
      <c r="AW32" s="135"/>
    </row>
    <row r="33" customFormat="false" ht="15" hidden="false" customHeight="true" outlineLevel="0" collapsed="false">
      <c r="B33" s="102" t="n">
        <v>10</v>
      </c>
      <c r="C33" s="14" t="s">
        <v>102</v>
      </c>
      <c r="D33" s="103"/>
      <c r="E33" s="33"/>
      <c r="F33" s="104" t="n">
        <f aca="false">E33/15432.3584</f>
        <v>0</v>
      </c>
      <c r="G33" s="33"/>
      <c r="H33" s="104" t="n">
        <f aca="false">G33*F33</f>
        <v>0</v>
      </c>
      <c r="I33" s="36" t="n">
        <f aca="false">IFERROR(15432.3584/G33,0)</f>
        <v>0</v>
      </c>
      <c r="J33" s="103"/>
      <c r="K33" s="32"/>
      <c r="L33" s="32"/>
      <c r="M33" s="103"/>
      <c r="N33" s="105"/>
      <c r="O33" s="106"/>
      <c r="P33" s="103"/>
      <c r="Q33" s="107"/>
      <c r="R33" s="38" t="n">
        <f aca="false">Q34/100</f>
        <v>0</v>
      </c>
      <c r="S33" s="108"/>
      <c r="T33" s="109" t="n">
        <f aca="false">(N33*S33)/1000</f>
        <v>0</v>
      </c>
      <c r="U33" s="103"/>
      <c r="V33" s="103"/>
      <c r="W33" s="103"/>
      <c r="X33" s="111"/>
      <c r="Y33" s="111"/>
      <c r="Z33" s="111"/>
      <c r="AA33" s="103"/>
      <c r="AB33" s="53"/>
      <c r="AC33" s="54" t="n">
        <f aca="false">R33+O35+H33+J34</f>
        <v>0</v>
      </c>
      <c r="AD33" s="54" t="n">
        <f aca="false">AC33*20</f>
        <v>0</v>
      </c>
      <c r="AE33" s="54" t="n">
        <f aca="false">AC33*50</f>
        <v>0</v>
      </c>
      <c r="AF33" s="54" t="n">
        <f aca="false">AC33*250</f>
        <v>0</v>
      </c>
      <c r="AG33" s="54" t="n">
        <f aca="false">AC33*1000</f>
        <v>0</v>
      </c>
      <c r="AH33" s="54" t="n">
        <f aca="false">AC33*5000</f>
        <v>0</v>
      </c>
      <c r="AI33" s="11"/>
      <c r="AJ33" s="74" t="s">
        <v>81</v>
      </c>
      <c r="AK33" s="89" t="n">
        <v>100</v>
      </c>
      <c r="AL33" s="0"/>
      <c r="AM33" s="133"/>
      <c r="AN33" s="134"/>
      <c r="AO33" s="134"/>
      <c r="AP33" s="134"/>
      <c r="AQ33" s="134"/>
      <c r="AR33" s="134"/>
      <c r="AS33" s="134"/>
      <c r="AT33" s="134"/>
      <c r="AU33" s="134"/>
      <c r="AV33" s="134"/>
      <c r="AW33" s="135"/>
    </row>
    <row r="34" customFormat="false" ht="15" hidden="false" customHeight="true" outlineLevel="0" collapsed="false">
      <c r="B34" s="102"/>
      <c r="C34" s="14"/>
      <c r="D34" s="103"/>
      <c r="E34" s="33"/>
      <c r="F34" s="104"/>
      <c r="G34" s="33"/>
      <c r="H34" s="104"/>
      <c r="I34" s="36"/>
      <c r="J34" s="32"/>
      <c r="K34" s="32"/>
      <c r="L34" s="32"/>
      <c r="M34" s="103"/>
      <c r="N34" s="105"/>
      <c r="O34" s="106"/>
      <c r="P34" s="103"/>
      <c r="Q34" s="33"/>
      <c r="R34" s="38"/>
      <c r="S34" s="108"/>
      <c r="T34" s="109"/>
      <c r="U34" s="103"/>
      <c r="V34" s="103"/>
      <c r="W34" s="103"/>
      <c r="X34" s="111"/>
      <c r="Y34" s="111"/>
      <c r="Z34" s="111"/>
      <c r="AA34" s="103"/>
      <c r="AB34" s="53"/>
      <c r="AC34" s="54"/>
      <c r="AD34" s="54"/>
      <c r="AE34" s="54"/>
      <c r="AF34" s="54"/>
      <c r="AG34" s="54"/>
      <c r="AH34" s="54"/>
      <c r="AI34" s="11"/>
      <c r="AJ34" s="92"/>
      <c r="AK34" s="65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</row>
    <row r="35" customFormat="false" ht="15" hidden="false" customHeight="true" outlineLevel="0" collapsed="false">
      <c r="B35" s="102"/>
      <c r="C35" s="14"/>
      <c r="D35" s="103"/>
      <c r="E35" s="33"/>
      <c r="F35" s="104"/>
      <c r="G35" s="33"/>
      <c r="H35" s="104"/>
      <c r="I35" s="36" t="n">
        <f aca="false">I33/2</f>
        <v>0</v>
      </c>
      <c r="J35" s="32"/>
      <c r="K35" s="32"/>
      <c r="L35" s="32"/>
      <c r="M35" s="37"/>
      <c r="N35" s="105"/>
      <c r="O35" s="38" t="n">
        <f aca="false">O33/500</f>
        <v>0</v>
      </c>
      <c r="P35" s="103"/>
      <c r="Q35" s="33"/>
      <c r="R35" s="38"/>
      <c r="S35" s="108"/>
      <c r="T35" s="54" t="n">
        <f aca="false">(N33/15.4323584)*(S33/3.28083989501312)*0.1</f>
        <v>0</v>
      </c>
      <c r="U35" s="103"/>
      <c r="V35" s="103"/>
      <c r="W35" s="103"/>
      <c r="X35" s="111"/>
      <c r="Y35" s="111"/>
      <c r="Z35" s="111"/>
      <c r="AA35" s="103"/>
      <c r="AB35" s="53"/>
      <c r="AC35" s="54"/>
      <c r="AD35" s="54"/>
      <c r="AE35" s="54"/>
      <c r="AF35" s="54"/>
      <c r="AG35" s="54"/>
      <c r="AH35" s="54"/>
      <c r="AI35" s="11"/>
      <c r="AJ35" s="136" t="s">
        <v>92</v>
      </c>
      <c r="AK35" s="137" t="n">
        <f aca="false">(AK32*1)/AK33</f>
        <v>0.1755</v>
      </c>
      <c r="AL35" s="0"/>
      <c r="AM35" s="0"/>
      <c r="AN35" s="0"/>
      <c r="AO35" s="138"/>
      <c r="AP35" s="138"/>
      <c r="AQ35" s="0"/>
      <c r="AR35" s="0"/>
      <c r="AS35" s="0"/>
      <c r="AT35" s="0"/>
      <c r="AU35" s="0"/>
      <c r="AV35" s="0"/>
      <c r="AW35" s="0"/>
    </row>
    <row r="36" customFormat="false" ht="15" hidden="false" customHeight="true" outlineLevel="0" collapsed="false">
      <c r="B36" s="102" t="n">
        <v>11</v>
      </c>
      <c r="C36" s="14" t="s">
        <v>102</v>
      </c>
      <c r="D36" s="103"/>
      <c r="E36" s="33"/>
      <c r="F36" s="104" t="n">
        <f aca="false">E36/15432.3584</f>
        <v>0</v>
      </c>
      <c r="G36" s="33"/>
      <c r="H36" s="104" t="n">
        <f aca="false">G36*F36</f>
        <v>0</v>
      </c>
      <c r="I36" s="36" t="n">
        <f aca="false">IFERROR(15432.3584/G36,0)</f>
        <v>0</v>
      </c>
      <c r="J36" s="103"/>
      <c r="K36" s="32"/>
      <c r="L36" s="32"/>
      <c r="M36" s="103"/>
      <c r="N36" s="105"/>
      <c r="O36" s="106"/>
      <c r="P36" s="103"/>
      <c r="Q36" s="107"/>
      <c r="R36" s="38" t="n">
        <f aca="false">Q37/100</f>
        <v>0</v>
      </c>
      <c r="S36" s="108"/>
      <c r="T36" s="109" t="n">
        <f aca="false">(N36*S36)/1000</f>
        <v>0</v>
      </c>
      <c r="U36" s="103"/>
      <c r="V36" s="103"/>
      <c r="W36" s="103"/>
      <c r="X36" s="111"/>
      <c r="Y36" s="111"/>
      <c r="Z36" s="111"/>
      <c r="AA36" s="103"/>
      <c r="AB36" s="53"/>
      <c r="AC36" s="54" t="n">
        <f aca="false">R36+O38+H36+J37</f>
        <v>0</v>
      </c>
      <c r="AD36" s="54" t="n">
        <f aca="false">AC36*20</f>
        <v>0</v>
      </c>
      <c r="AE36" s="54" t="n">
        <f aca="false">AC36*50</f>
        <v>0</v>
      </c>
      <c r="AF36" s="54" t="n">
        <f aca="false">AC36*250</f>
        <v>0</v>
      </c>
      <c r="AG36" s="54" t="n">
        <f aca="false">AC36*1000</f>
        <v>0</v>
      </c>
      <c r="AH36" s="54" t="n">
        <f aca="false">AC36*5000</f>
        <v>0</v>
      </c>
      <c r="AI36" s="11"/>
      <c r="AJ36" s="112"/>
      <c r="AK36" s="113"/>
      <c r="AL36" s="0"/>
      <c r="AM36" s="139" t="s">
        <v>93</v>
      </c>
      <c r="AN36" s="139"/>
      <c r="AO36" s="139"/>
      <c r="AP36" s="139"/>
      <c r="AQ36" s="139"/>
      <c r="AR36" s="139"/>
      <c r="AS36" s="139"/>
      <c r="AT36" s="139"/>
      <c r="AU36" s="139"/>
      <c r="AV36" s="139"/>
      <c r="AW36" s="139"/>
    </row>
    <row r="37" customFormat="false" ht="15" hidden="false" customHeight="true" outlineLevel="0" collapsed="false">
      <c r="B37" s="102"/>
      <c r="C37" s="14"/>
      <c r="D37" s="103"/>
      <c r="E37" s="33"/>
      <c r="F37" s="104"/>
      <c r="G37" s="33"/>
      <c r="H37" s="104"/>
      <c r="I37" s="36"/>
      <c r="J37" s="32"/>
      <c r="K37" s="32"/>
      <c r="L37" s="32"/>
      <c r="M37" s="103"/>
      <c r="N37" s="105"/>
      <c r="O37" s="106"/>
      <c r="P37" s="103"/>
      <c r="Q37" s="33"/>
      <c r="R37" s="38"/>
      <c r="S37" s="108"/>
      <c r="T37" s="109"/>
      <c r="U37" s="103"/>
      <c r="V37" s="103"/>
      <c r="W37" s="103"/>
      <c r="X37" s="111"/>
      <c r="Y37" s="111"/>
      <c r="Z37" s="111"/>
      <c r="AA37" s="103"/>
      <c r="AB37" s="53"/>
      <c r="AC37" s="54"/>
      <c r="AD37" s="54"/>
      <c r="AE37" s="54"/>
      <c r="AF37" s="54"/>
      <c r="AG37" s="54"/>
      <c r="AH37" s="54"/>
      <c r="AI37" s="11"/>
      <c r="AJ37" s="140" t="s">
        <v>94</v>
      </c>
      <c r="AK37" s="141"/>
      <c r="AL37" s="0"/>
      <c r="AM37" s="139"/>
      <c r="AN37" s="139"/>
      <c r="AO37" s="139"/>
      <c r="AP37" s="139"/>
      <c r="AQ37" s="139"/>
      <c r="AR37" s="139"/>
      <c r="AS37" s="139"/>
      <c r="AT37" s="139"/>
      <c r="AU37" s="139"/>
      <c r="AV37" s="139"/>
      <c r="AW37" s="139"/>
    </row>
    <row r="38" customFormat="false" ht="15" hidden="false" customHeight="true" outlineLevel="0" collapsed="false">
      <c r="B38" s="102"/>
      <c r="C38" s="14"/>
      <c r="D38" s="103"/>
      <c r="E38" s="33"/>
      <c r="F38" s="104"/>
      <c r="G38" s="33"/>
      <c r="H38" s="104"/>
      <c r="I38" s="36" t="n">
        <f aca="false">I36/2</f>
        <v>0</v>
      </c>
      <c r="J38" s="32"/>
      <c r="K38" s="32"/>
      <c r="L38" s="32"/>
      <c r="M38" s="37"/>
      <c r="N38" s="105"/>
      <c r="O38" s="38" t="n">
        <f aca="false">O36/500</f>
        <v>0</v>
      </c>
      <c r="P38" s="103"/>
      <c r="Q38" s="33"/>
      <c r="R38" s="38"/>
      <c r="S38" s="108"/>
      <c r="T38" s="54" t="n">
        <f aca="false">(N36/15.4323584)*(S36/3.28083989501312)*0.1</f>
        <v>0</v>
      </c>
      <c r="U38" s="103"/>
      <c r="V38" s="103"/>
      <c r="W38" s="103"/>
      <c r="X38" s="111"/>
      <c r="Y38" s="111"/>
      <c r="Z38" s="111"/>
      <c r="AA38" s="103"/>
      <c r="AB38" s="53"/>
      <c r="AC38" s="54"/>
      <c r="AD38" s="54"/>
      <c r="AE38" s="54"/>
      <c r="AF38" s="54"/>
      <c r="AG38" s="54"/>
      <c r="AH38" s="54"/>
      <c r="AI38" s="11"/>
      <c r="AJ38" s="92"/>
      <c r="AK38" s="65"/>
      <c r="AL38" s="0"/>
      <c r="AM38" s="139"/>
      <c r="AN38" s="139"/>
      <c r="AO38" s="139"/>
      <c r="AP38" s="139"/>
      <c r="AQ38" s="139"/>
      <c r="AR38" s="139"/>
      <c r="AS38" s="139"/>
      <c r="AT38" s="139"/>
      <c r="AU38" s="139"/>
      <c r="AV38" s="139"/>
      <c r="AW38" s="139"/>
    </row>
    <row r="39" customFormat="false" ht="15" hidden="false" customHeight="true" outlineLevel="0" collapsed="false">
      <c r="B39" s="102" t="n">
        <v>12</v>
      </c>
      <c r="C39" s="14" t="s">
        <v>102</v>
      </c>
      <c r="D39" s="103"/>
      <c r="E39" s="33"/>
      <c r="F39" s="104" t="n">
        <f aca="false">E39/15432.3584</f>
        <v>0</v>
      </c>
      <c r="G39" s="33"/>
      <c r="H39" s="104" t="n">
        <f aca="false">G39*F39</f>
        <v>0</v>
      </c>
      <c r="I39" s="36" t="n">
        <f aca="false">IFERROR(15432.3584/G39,0)</f>
        <v>0</v>
      </c>
      <c r="J39" s="103"/>
      <c r="K39" s="32"/>
      <c r="L39" s="32"/>
      <c r="M39" s="103"/>
      <c r="N39" s="105"/>
      <c r="O39" s="106"/>
      <c r="P39" s="103"/>
      <c r="Q39" s="107"/>
      <c r="R39" s="38" t="n">
        <f aca="false">Q40/100</f>
        <v>0</v>
      </c>
      <c r="S39" s="108"/>
      <c r="T39" s="109" t="n">
        <f aca="false">(N39*S39)/1000</f>
        <v>0</v>
      </c>
      <c r="U39" s="103"/>
      <c r="V39" s="103"/>
      <c r="W39" s="103"/>
      <c r="X39" s="111"/>
      <c r="Y39" s="111"/>
      <c r="Z39" s="111"/>
      <c r="AA39" s="103"/>
      <c r="AB39" s="53"/>
      <c r="AC39" s="54" t="n">
        <f aca="false">R39+O41+H39+J40</f>
        <v>0</v>
      </c>
      <c r="AD39" s="54" t="n">
        <f aca="false">AC39*20</f>
        <v>0</v>
      </c>
      <c r="AE39" s="54" t="n">
        <f aca="false">AC39*50</f>
        <v>0</v>
      </c>
      <c r="AF39" s="54" t="n">
        <f aca="false">AC39*250</f>
        <v>0</v>
      </c>
      <c r="AG39" s="54" t="n">
        <f aca="false">AC39*1000</f>
        <v>0</v>
      </c>
      <c r="AH39" s="54" t="n">
        <f aca="false">AC39*5000</f>
        <v>0</v>
      </c>
      <c r="AI39" s="11"/>
      <c r="AJ39" s="74" t="s">
        <v>95</v>
      </c>
      <c r="AK39" s="89" t="n">
        <v>351</v>
      </c>
      <c r="AL39" s="142"/>
    </row>
    <row r="40" customFormat="false" ht="15" hidden="false" customHeight="true" outlineLevel="0" collapsed="false">
      <c r="B40" s="102"/>
      <c r="C40" s="14"/>
      <c r="D40" s="103"/>
      <c r="E40" s="33"/>
      <c r="F40" s="104"/>
      <c r="G40" s="33"/>
      <c r="H40" s="104"/>
      <c r="I40" s="36"/>
      <c r="J40" s="32"/>
      <c r="K40" s="32"/>
      <c r="L40" s="32"/>
      <c r="M40" s="103"/>
      <c r="N40" s="105"/>
      <c r="O40" s="106"/>
      <c r="P40" s="103"/>
      <c r="Q40" s="33"/>
      <c r="R40" s="38"/>
      <c r="S40" s="108"/>
      <c r="T40" s="109"/>
      <c r="U40" s="103"/>
      <c r="V40" s="103"/>
      <c r="W40" s="103"/>
      <c r="X40" s="111"/>
      <c r="Y40" s="111"/>
      <c r="Z40" s="111"/>
      <c r="AA40" s="103"/>
      <c r="AB40" s="53"/>
      <c r="AC40" s="54"/>
      <c r="AD40" s="54"/>
      <c r="AE40" s="54"/>
      <c r="AF40" s="54"/>
      <c r="AG40" s="54"/>
      <c r="AH40" s="54"/>
      <c r="AI40" s="11"/>
      <c r="AJ40" s="143" t="s">
        <v>96</v>
      </c>
      <c r="AK40" s="144" t="n">
        <f aca="false">AK39*3.28083989501312</f>
        <v>1151.57480314961</v>
      </c>
    </row>
    <row r="41" customFormat="false" ht="15" hidden="false" customHeight="true" outlineLevel="0" collapsed="false">
      <c r="B41" s="102"/>
      <c r="C41" s="14"/>
      <c r="D41" s="103"/>
      <c r="E41" s="33"/>
      <c r="F41" s="104"/>
      <c r="G41" s="33"/>
      <c r="H41" s="104"/>
      <c r="I41" s="36" t="n">
        <f aca="false">I39/2</f>
        <v>0</v>
      </c>
      <c r="J41" s="32"/>
      <c r="K41" s="32"/>
      <c r="L41" s="32"/>
      <c r="M41" s="37"/>
      <c r="N41" s="105"/>
      <c r="O41" s="38" t="n">
        <f aca="false">O39/500</f>
        <v>0</v>
      </c>
      <c r="P41" s="103"/>
      <c r="Q41" s="33"/>
      <c r="R41" s="38"/>
      <c r="S41" s="108"/>
      <c r="T41" s="54" t="n">
        <f aca="false">(N39/15.4323584)*(S39/3.28083989501312)*0.1</f>
        <v>0</v>
      </c>
      <c r="U41" s="103"/>
      <c r="V41" s="103"/>
      <c r="W41" s="103"/>
      <c r="X41" s="111"/>
      <c r="Y41" s="111"/>
      <c r="Z41" s="111"/>
      <c r="AA41" s="103"/>
      <c r="AB41" s="53"/>
      <c r="AC41" s="54"/>
      <c r="AD41" s="54"/>
      <c r="AE41" s="54"/>
      <c r="AF41" s="54"/>
      <c r="AG41" s="54"/>
      <c r="AH41" s="54"/>
      <c r="AI41" s="11"/>
      <c r="AJ41" s="11"/>
      <c r="AK41" s="11"/>
    </row>
    <row r="42" customFormat="false" ht="15" hidden="false" customHeight="true" outlineLevel="0" collapsed="false">
      <c r="B42" s="102" t="n">
        <v>13</v>
      </c>
      <c r="C42" s="14" t="s">
        <v>102</v>
      </c>
      <c r="D42" s="103"/>
      <c r="E42" s="33"/>
      <c r="F42" s="104" t="n">
        <f aca="false">E42/15432.3584</f>
        <v>0</v>
      </c>
      <c r="G42" s="33"/>
      <c r="H42" s="104" t="n">
        <f aca="false">G42*F42</f>
        <v>0</v>
      </c>
      <c r="I42" s="36" t="n">
        <f aca="false">IFERROR(15432.3584/G42,0)</f>
        <v>0</v>
      </c>
      <c r="J42" s="103"/>
      <c r="K42" s="32"/>
      <c r="L42" s="32"/>
      <c r="M42" s="103"/>
      <c r="N42" s="105"/>
      <c r="O42" s="106"/>
      <c r="P42" s="103"/>
      <c r="Q42" s="107"/>
      <c r="R42" s="38" t="n">
        <f aca="false">Q43/100</f>
        <v>0</v>
      </c>
      <c r="S42" s="108"/>
      <c r="T42" s="109" t="n">
        <f aca="false">(N42*S42)/1000</f>
        <v>0</v>
      </c>
      <c r="U42" s="103"/>
      <c r="V42" s="103"/>
      <c r="W42" s="103"/>
      <c r="X42" s="111"/>
      <c r="Y42" s="111"/>
      <c r="Z42" s="111"/>
      <c r="AA42" s="103"/>
      <c r="AB42" s="53"/>
      <c r="AC42" s="54" t="n">
        <f aca="false">R42+O44+H42+J43</f>
        <v>0</v>
      </c>
      <c r="AD42" s="54" t="n">
        <f aca="false">AC42*20</f>
        <v>0</v>
      </c>
      <c r="AE42" s="54" t="n">
        <f aca="false">AC42*50</f>
        <v>0</v>
      </c>
      <c r="AF42" s="54" t="n">
        <f aca="false">AC42*250</f>
        <v>0</v>
      </c>
      <c r="AG42" s="54" t="n">
        <f aca="false">AC42*1000</f>
        <v>0</v>
      </c>
      <c r="AH42" s="54" t="n">
        <f aca="false">AC42*5000</f>
        <v>0</v>
      </c>
    </row>
    <row r="43" customFormat="false" ht="15" hidden="false" customHeight="true" outlineLevel="0" collapsed="false">
      <c r="B43" s="102"/>
      <c r="C43" s="14"/>
      <c r="D43" s="103"/>
      <c r="E43" s="33"/>
      <c r="F43" s="104"/>
      <c r="G43" s="33"/>
      <c r="H43" s="104"/>
      <c r="I43" s="36"/>
      <c r="J43" s="32"/>
      <c r="K43" s="32"/>
      <c r="L43" s="32"/>
      <c r="M43" s="103"/>
      <c r="N43" s="105"/>
      <c r="O43" s="106"/>
      <c r="P43" s="103"/>
      <c r="Q43" s="33"/>
      <c r="R43" s="38"/>
      <c r="S43" s="108"/>
      <c r="T43" s="109"/>
      <c r="U43" s="103"/>
      <c r="V43" s="103"/>
      <c r="W43" s="103"/>
      <c r="X43" s="111"/>
      <c r="Y43" s="111"/>
      <c r="Z43" s="111"/>
      <c r="AA43" s="103"/>
      <c r="AB43" s="53"/>
      <c r="AC43" s="54"/>
      <c r="AD43" s="54"/>
      <c r="AE43" s="54"/>
      <c r="AF43" s="54"/>
      <c r="AG43" s="54"/>
      <c r="AH43" s="54"/>
    </row>
    <row r="44" customFormat="false" ht="15" hidden="false" customHeight="true" outlineLevel="0" collapsed="false">
      <c r="B44" s="102"/>
      <c r="C44" s="14"/>
      <c r="D44" s="103"/>
      <c r="E44" s="33"/>
      <c r="F44" s="104"/>
      <c r="G44" s="33"/>
      <c r="H44" s="104"/>
      <c r="I44" s="36" t="n">
        <f aca="false">I42/2</f>
        <v>0</v>
      </c>
      <c r="J44" s="32"/>
      <c r="K44" s="32"/>
      <c r="L44" s="32"/>
      <c r="M44" s="37"/>
      <c r="N44" s="105"/>
      <c r="O44" s="38" t="n">
        <f aca="false">O42/500</f>
        <v>0</v>
      </c>
      <c r="P44" s="103"/>
      <c r="Q44" s="33"/>
      <c r="R44" s="38"/>
      <c r="S44" s="108"/>
      <c r="T44" s="54" t="n">
        <f aca="false">(N42/15.4323584)*(S42/3.28083989501312)*0.1</f>
        <v>0</v>
      </c>
      <c r="U44" s="103"/>
      <c r="V44" s="103"/>
      <c r="W44" s="103"/>
      <c r="X44" s="111"/>
      <c r="Y44" s="111"/>
      <c r="Z44" s="111"/>
      <c r="AA44" s="103"/>
      <c r="AB44" s="53"/>
      <c r="AC44" s="54"/>
      <c r="AD44" s="54"/>
      <c r="AE44" s="54"/>
      <c r="AF44" s="54"/>
      <c r="AG44" s="54"/>
      <c r="AH44" s="54"/>
    </row>
    <row r="45" customFormat="false" ht="15" hidden="false" customHeight="true" outlineLevel="0" collapsed="false">
      <c r="B45" s="102" t="n">
        <v>14</v>
      </c>
      <c r="C45" s="14" t="s">
        <v>102</v>
      </c>
      <c r="D45" s="103"/>
      <c r="E45" s="33"/>
      <c r="F45" s="104" t="n">
        <f aca="false">E45/15432.3584</f>
        <v>0</v>
      </c>
      <c r="G45" s="33"/>
      <c r="H45" s="104" t="n">
        <f aca="false">G45*F45</f>
        <v>0</v>
      </c>
      <c r="I45" s="36" t="n">
        <f aca="false">IFERROR(15432.3584/G45,0)</f>
        <v>0</v>
      </c>
      <c r="J45" s="103"/>
      <c r="K45" s="32"/>
      <c r="L45" s="32"/>
      <c r="M45" s="103"/>
      <c r="N45" s="105"/>
      <c r="O45" s="106"/>
      <c r="P45" s="103"/>
      <c r="Q45" s="107"/>
      <c r="R45" s="38" t="n">
        <f aca="false">Q46/100</f>
        <v>0</v>
      </c>
      <c r="S45" s="108"/>
      <c r="T45" s="109" t="n">
        <f aca="false">(N45*S45)/1000</f>
        <v>0</v>
      </c>
      <c r="U45" s="103"/>
      <c r="V45" s="103"/>
      <c r="W45" s="103"/>
      <c r="X45" s="111"/>
      <c r="Y45" s="111"/>
      <c r="Z45" s="111"/>
      <c r="AA45" s="103"/>
      <c r="AB45" s="53"/>
      <c r="AC45" s="54" t="n">
        <f aca="false">R45+O47+H45+J46</f>
        <v>0</v>
      </c>
      <c r="AD45" s="54" t="n">
        <f aca="false">AC45*20</f>
        <v>0</v>
      </c>
      <c r="AE45" s="54" t="n">
        <f aca="false">AC45*50</f>
        <v>0</v>
      </c>
      <c r="AF45" s="54" t="n">
        <f aca="false">AC45*250</f>
        <v>0</v>
      </c>
      <c r="AG45" s="54" t="n">
        <f aca="false">AC45*1000</f>
        <v>0</v>
      </c>
      <c r="AH45" s="54" t="n">
        <f aca="false">AC45*5000</f>
        <v>0</v>
      </c>
    </row>
    <row r="46" customFormat="false" ht="15" hidden="false" customHeight="true" outlineLevel="0" collapsed="false">
      <c r="B46" s="102"/>
      <c r="C46" s="14"/>
      <c r="D46" s="103"/>
      <c r="E46" s="33"/>
      <c r="F46" s="104"/>
      <c r="G46" s="33"/>
      <c r="H46" s="104"/>
      <c r="I46" s="36"/>
      <c r="J46" s="32"/>
      <c r="K46" s="32"/>
      <c r="L46" s="32"/>
      <c r="M46" s="103"/>
      <c r="N46" s="105"/>
      <c r="O46" s="106"/>
      <c r="P46" s="103"/>
      <c r="Q46" s="33"/>
      <c r="R46" s="38"/>
      <c r="S46" s="108"/>
      <c r="T46" s="109"/>
      <c r="U46" s="103"/>
      <c r="V46" s="103"/>
      <c r="W46" s="103"/>
      <c r="X46" s="111"/>
      <c r="Y46" s="111"/>
      <c r="Z46" s="111"/>
      <c r="AA46" s="103"/>
      <c r="AB46" s="53"/>
      <c r="AC46" s="54"/>
      <c r="AD46" s="54"/>
      <c r="AE46" s="54"/>
      <c r="AF46" s="54"/>
      <c r="AG46" s="54"/>
      <c r="AH46" s="54"/>
    </row>
    <row r="47" customFormat="false" ht="15" hidden="false" customHeight="true" outlineLevel="0" collapsed="false">
      <c r="B47" s="102"/>
      <c r="C47" s="14"/>
      <c r="D47" s="103"/>
      <c r="E47" s="33"/>
      <c r="F47" s="104"/>
      <c r="G47" s="33"/>
      <c r="H47" s="104"/>
      <c r="I47" s="36" t="n">
        <f aca="false">I45/2</f>
        <v>0</v>
      </c>
      <c r="J47" s="32"/>
      <c r="K47" s="32"/>
      <c r="L47" s="32"/>
      <c r="M47" s="37"/>
      <c r="N47" s="105"/>
      <c r="O47" s="38" t="n">
        <f aca="false">O45/500</f>
        <v>0</v>
      </c>
      <c r="P47" s="103"/>
      <c r="Q47" s="33"/>
      <c r="R47" s="38"/>
      <c r="S47" s="108"/>
      <c r="T47" s="54" t="n">
        <f aca="false">(N45/15.4323584)*(S45/3.28083989501312)*0.1</f>
        <v>0</v>
      </c>
      <c r="U47" s="103"/>
      <c r="V47" s="103"/>
      <c r="W47" s="103"/>
      <c r="X47" s="111"/>
      <c r="Y47" s="111"/>
      <c r="Z47" s="111"/>
      <c r="AA47" s="103"/>
      <c r="AB47" s="53"/>
      <c r="AC47" s="54"/>
      <c r="AD47" s="54"/>
      <c r="AE47" s="54"/>
      <c r="AF47" s="54"/>
      <c r="AG47" s="54"/>
      <c r="AH47" s="54"/>
    </row>
    <row r="48" customFormat="false" ht="15" hidden="false" customHeight="true" outlineLevel="0" collapsed="false">
      <c r="B48" s="102" t="n">
        <v>15</v>
      </c>
      <c r="C48" s="14" t="s">
        <v>102</v>
      </c>
      <c r="D48" s="103"/>
      <c r="E48" s="33"/>
      <c r="F48" s="104" t="n">
        <f aca="false">E48/15432.3584</f>
        <v>0</v>
      </c>
      <c r="G48" s="33"/>
      <c r="H48" s="104" t="n">
        <f aca="false">G48*F48</f>
        <v>0</v>
      </c>
      <c r="I48" s="36" t="n">
        <f aca="false">IFERROR(15432.3584/G48,0)</f>
        <v>0</v>
      </c>
      <c r="J48" s="103"/>
      <c r="K48" s="32"/>
      <c r="L48" s="32"/>
      <c r="M48" s="103"/>
      <c r="N48" s="105"/>
      <c r="O48" s="106"/>
      <c r="P48" s="103"/>
      <c r="Q48" s="107"/>
      <c r="R48" s="38" t="n">
        <f aca="false">Q49/100</f>
        <v>0</v>
      </c>
      <c r="S48" s="108"/>
      <c r="T48" s="109" t="n">
        <f aca="false">(N48*S48)/1000</f>
        <v>0</v>
      </c>
      <c r="U48" s="103"/>
      <c r="V48" s="103"/>
      <c r="W48" s="103"/>
      <c r="X48" s="111"/>
      <c r="Y48" s="111"/>
      <c r="Z48" s="111"/>
      <c r="AA48" s="103"/>
      <c r="AB48" s="53"/>
      <c r="AC48" s="54" t="n">
        <f aca="false">R48+O50+H48+J49</f>
        <v>0</v>
      </c>
      <c r="AD48" s="54" t="n">
        <f aca="false">AC48*20</f>
        <v>0</v>
      </c>
      <c r="AE48" s="54" t="n">
        <f aca="false">AC48*50</f>
        <v>0</v>
      </c>
      <c r="AF48" s="54" t="n">
        <f aca="false">AC48*250</f>
        <v>0</v>
      </c>
      <c r="AG48" s="54" t="n">
        <f aca="false">AC48*1000</f>
        <v>0</v>
      </c>
      <c r="AH48" s="54" t="n">
        <f aca="false">AC48*5000</f>
        <v>0</v>
      </c>
    </row>
    <row r="49" customFormat="false" ht="15" hidden="false" customHeight="true" outlineLevel="0" collapsed="false">
      <c r="B49" s="102"/>
      <c r="C49" s="14"/>
      <c r="D49" s="103"/>
      <c r="E49" s="33"/>
      <c r="F49" s="104"/>
      <c r="G49" s="33"/>
      <c r="H49" s="104"/>
      <c r="I49" s="36"/>
      <c r="J49" s="32"/>
      <c r="K49" s="32"/>
      <c r="L49" s="32"/>
      <c r="M49" s="103"/>
      <c r="N49" s="105"/>
      <c r="O49" s="106"/>
      <c r="P49" s="103"/>
      <c r="Q49" s="33"/>
      <c r="R49" s="38"/>
      <c r="S49" s="108"/>
      <c r="T49" s="109"/>
      <c r="U49" s="103"/>
      <c r="V49" s="103"/>
      <c r="W49" s="103"/>
      <c r="X49" s="111"/>
      <c r="Y49" s="111"/>
      <c r="Z49" s="111"/>
      <c r="AA49" s="103"/>
      <c r="AB49" s="53"/>
      <c r="AC49" s="54"/>
      <c r="AD49" s="54"/>
      <c r="AE49" s="54"/>
      <c r="AF49" s="54"/>
      <c r="AG49" s="54"/>
      <c r="AH49" s="54"/>
    </row>
    <row r="50" customFormat="false" ht="15" hidden="false" customHeight="true" outlineLevel="0" collapsed="false">
      <c r="B50" s="102"/>
      <c r="C50" s="14"/>
      <c r="D50" s="103"/>
      <c r="E50" s="33"/>
      <c r="F50" s="104"/>
      <c r="G50" s="33"/>
      <c r="H50" s="104"/>
      <c r="I50" s="36" t="n">
        <f aca="false">I48/2</f>
        <v>0</v>
      </c>
      <c r="J50" s="32"/>
      <c r="K50" s="32"/>
      <c r="L50" s="32"/>
      <c r="M50" s="37"/>
      <c r="N50" s="105"/>
      <c r="O50" s="38" t="n">
        <f aca="false">O48/500</f>
        <v>0</v>
      </c>
      <c r="P50" s="103"/>
      <c r="Q50" s="33"/>
      <c r="R50" s="38"/>
      <c r="S50" s="108"/>
      <c r="T50" s="54" t="n">
        <f aca="false">(N48/15.4323584)*(S48/3.28083989501312)*0.1</f>
        <v>0</v>
      </c>
      <c r="U50" s="103"/>
      <c r="V50" s="103"/>
      <c r="W50" s="103"/>
      <c r="X50" s="111"/>
      <c r="Y50" s="111"/>
      <c r="Z50" s="111"/>
      <c r="AA50" s="103"/>
      <c r="AB50" s="53"/>
      <c r="AC50" s="54"/>
      <c r="AD50" s="54"/>
      <c r="AE50" s="54"/>
      <c r="AF50" s="54"/>
      <c r="AG50" s="54"/>
      <c r="AH50" s="54"/>
    </row>
    <row r="51" customFormat="false" ht="15" hidden="false" customHeight="true" outlineLevel="0" collapsed="false">
      <c r="B51" s="102" t="n">
        <v>16</v>
      </c>
      <c r="C51" s="14" t="s">
        <v>102</v>
      </c>
      <c r="D51" s="103"/>
      <c r="E51" s="33"/>
      <c r="F51" s="104" t="n">
        <f aca="false">E51/15432.3584</f>
        <v>0</v>
      </c>
      <c r="G51" s="33"/>
      <c r="H51" s="104" t="n">
        <f aca="false">G51*F51</f>
        <v>0</v>
      </c>
      <c r="I51" s="36" t="n">
        <f aca="false">IFERROR(15432.3584/G51,0)</f>
        <v>0</v>
      </c>
      <c r="J51" s="103"/>
      <c r="K51" s="32"/>
      <c r="L51" s="32"/>
      <c r="M51" s="103"/>
      <c r="N51" s="105"/>
      <c r="O51" s="106"/>
      <c r="P51" s="103"/>
      <c r="Q51" s="107"/>
      <c r="R51" s="38" t="n">
        <f aca="false">Q52/100</f>
        <v>0</v>
      </c>
      <c r="S51" s="108"/>
      <c r="T51" s="109" t="n">
        <f aca="false">(N51*S51)/1000</f>
        <v>0</v>
      </c>
      <c r="U51" s="103"/>
      <c r="V51" s="103"/>
      <c r="W51" s="103"/>
      <c r="X51" s="111"/>
      <c r="Y51" s="111"/>
      <c r="Z51" s="111"/>
      <c r="AA51" s="103"/>
      <c r="AB51" s="53"/>
      <c r="AC51" s="54" t="n">
        <f aca="false">R51+O53+H51+J52</f>
        <v>0</v>
      </c>
      <c r="AD51" s="54" t="n">
        <f aca="false">AC51*20</f>
        <v>0</v>
      </c>
      <c r="AE51" s="54" t="n">
        <f aca="false">AC51*50</f>
        <v>0</v>
      </c>
      <c r="AF51" s="54" t="n">
        <f aca="false">AC51*250</f>
        <v>0</v>
      </c>
      <c r="AG51" s="54" t="n">
        <f aca="false">AC51*1000</f>
        <v>0</v>
      </c>
      <c r="AH51" s="54" t="n">
        <f aca="false">AC51*5000</f>
        <v>0</v>
      </c>
    </row>
    <row r="52" customFormat="false" ht="15" hidden="false" customHeight="true" outlineLevel="0" collapsed="false">
      <c r="B52" s="102"/>
      <c r="C52" s="14"/>
      <c r="D52" s="103"/>
      <c r="E52" s="33"/>
      <c r="F52" s="104"/>
      <c r="G52" s="33"/>
      <c r="H52" s="104"/>
      <c r="I52" s="36"/>
      <c r="J52" s="32"/>
      <c r="K52" s="32"/>
      <c r="L52" s="32"/>
      <c r="M52" s="103"/>
      <c r="N52" s="105"/>
      <c r="O52" s="106"/>
      <c r="P52" s="103"/>
      <c r="Q52" s="33"/>
      <c r="R52" s="38"/>
      <c r="S52" s="108"/>
      <c r="T52" s="109"/>
      <c r="U52" s="103"/>
      <c r="V52" s="103"/>
      <c r="W52" s="103"/>
      <c r="X52" s="111"/>
      <c r="Y52" s="111"/>
      <c r="Z52" s="111"/>
      <c r="AA52" s="103"/>
      <c r="AB52" s="53"/>
      <c r="AC52" s="54"/>
      <c r="AD52" s="54"/>
      <c r="AE52" s="54"/>
      <c r="AF52" s="54"/>
      <c r="AG52" s="54"/>
      <c r="AH52" s="54"/>
    </row>
    <row r="53" customFormat="false" ht="15" hidden="false" customHeight="true" outlineLevel="0" collapsed="false">
      <c r="B53" s="102"/>
      <c r="C53" s="14"/>
      <c r="D53" s="103"/>
      <c r="E53" s="33"/>
      <c r="F53" s="104"/>
      <c r="G53" s="33"/>
      <c r="H53" s="104"/>
      <c r="I53" s="36" t="n">
        <f aca="false">I51/2</f>
        <v>0</v>
      </c>
      <c r="J53" s="32"/>
      <c r="K53" s="32"/>
      <c r="L53" s="32"/>
      <c r="M53" s="37"/>
      <c r="N53" s="105"/>
      <c r="O53" s="38" t="n">
        <f aca="false">O51/500</f>
        <v>0</v>
      </c>
      <c r="P53" s="103"/>
      <c r="Q53" s="33"/>
      <c r="R53" s="38"/>
      <c r="S53" s="108"/>
      <c r="T53" s="54" t="n">
        <f aca="false">(N51/15.4323584)*(S51/3.28083989501312)*0.1</f>
        <v>0</v>
      </c>
      <c r="U53" s="103"/>
      <c r="V53" s="103"/>
      <c r="W53" s="103"/>
      <c r="X53" s="111"/>
      <c r="Y53" s="111"/>
      <c r="Z53" s="111"/>
      <c r="AA53" s="103"/>
      <c r="AB53" s="53"/>
      <c r="AC53" s="54"/>
      <c r="AD53" s="54"/>
      <c r="AE53" s="54"/>
      <c r="AF53" s="54"/>
      <c r="AG53" s="54"/>
      <c r="AH53" s="54"/>
    </row>
    <row r="54" customFormat="false" ht="15" hidden="false" customHeight="true" outlineLevel="0" collapsed="false">
      <c r="B54" s="102" t="n">
        <v>17</v>
      </c>
      <c r="C54" s="14" t="s">
        <v>102</v>
      </c>
      <c r="D54" s="103"/>
      <c r="E54" s="33"/>
      <c r="F54" s="104" t="n">
        <f aca="false">E54/15432.3584</f>
        <v>0</v>
      </c>
      <c r="G54" s="33"/>
      <c r="H54" s="104" t="n">
        <f aca="false">G54*F54</f>
        <v>0</v>
      </c>
      <c r="I54" s="36" t="n">
        <f aca="false">IFERROR(15432.3584/G54,0)</f>
        <v>0</v>
      </c>
      <c r="J54" s="103"/>
      <c r="K54" s="32"/>
      <c r="L54" s="32"/>
      <c r="M54" s="103"/>
      <c r="N54" s="105"/>
      <c r="O54" s="106"/>
      <c r="P54" s="103"/>
      <c r="Q54" s="107"/>
      <c r="R54" s="38" t="n">
        <f aca="false">Q55/100</f>
        <v>0</v>
      </c>
      <c r="S54" s="108"/>
      <c r="T54" s="109" t="n">
        <f aca="false">(N54*S54)/1000</f>
        <v>0</v>
      </c>
      <c r="U54" s="103"/>
      <c r="V54" s="103"/>
      <c r="W54" s="103"/>
      <c r="X54" s="111"/>
      <c r="Y54" s="111"/>
      <c r="Z54" s="111"/>
      <c r="AA54" s="103"/>
      <c r="AB54" s="53"/>
      <c r="AC54" s="54" t="n">
        <f aca="false">R54+O56+H54+J55</f>
        <v>0</v>
      </c>
      <c r="AD54" s="54" t="n">
        <f aca="false">AC54*20</f>
        <v>0</v>
      </c>
      <c r="AE54" s="54" t="n">
        <f aca="false">AC54*50</f>
        <v>0</v>
      </c>
      <c r="AF54" s="54" t="n">
        <f aca="false">AC54*250</f>
        <v>0</v>
      </c>
      <c r="AG54" s="54" t="n">
        <f aca="false">AC54*1000</f>
        <v>0</v>
      </c>
      <c r="AH54" s="54" t="n">
        <f aca="false">AC54*5000</f>
        <v>0</v>
      </c>
    </row>
    <row r="55" customFormat="false" ht="15" hidden="false" customHeight="true" outlineLevel="0" collapsed="false">
      <c r="B55" s="102"/>
      <c r="C55" s="14"/>
      <c r="D55" s="103"/>
      <c r="E55" s="33"/>
      <c r="F55" s="104"/>
      <c r="G55" s="33"/>
      <c r="H55" s="104"/>
      <c r="I55" s="36"/>
      <c r="J55" s="32"/>
      <c r="K55" s="32"/>
      <c r="L55" s="32"/>
      <c r="M55" s="103"/>
      <c r="N55" s="105"/>
      <c r="O55" s="106"/>
      <c r="P55" s="103"/>
      <c r="Q55" s="33"/>
      <c r="R55" s="38"/>
      <c r="S55" s="108"/>
      <c r="T55" s="109"/>
      <c r="U55" s="103"/>
      <c r="V55" s="103"/>
      <c r="W55" s="103"/>
      <c r="X55" s="111"/>
      <c r="Y55" s="111"/>
      <c r="Z55" s="111"/>
      <c r="AA55" s="103"/>
      <c r="AB55" s="53"/>
      <c r="AC55" s="54"/>
      <c r="AD55" s="54"/>
      <c r="AE55" s="54"/>
      <c r="AF55" s="54"/>
      <c r="AG55" s="54"/>
      <c r="AH55" s="54"/>
    </row>
    <row r="56" customFormat="false" ht="15" hidden="false" customHeight="true" outlineLevel="0" collapsed="false">
      <c r="B56" s="102"/>
      <c r="C56" s="14"/>
      <c r="D56" s="103"/>
      <c r="E56" s="33"/>
      <c r="F56" s="104"/>
      <c r="G56" s="33"/>
      <c r="H56" s="104"/>
      <c r="I56" s="36" t="n">
        <f aca="false">I54/2</f>
        <v>0</v>
      </c>
      <c r="J56" s="32"/>
      <c r="K56" s="32"/>
      <c r="L56" s="32"/>
      <c r="M56" s="37"/>
      <c r="N56" s="105"/>
      <c r="O56" s="38" t="n">
        <f aca="false">O54/500</f>
        <v>0</v>
      </c>
      <c r="P56" s="103"/>
      <c r="Q56" s="33"/>
      <c r="R56" s="38"/>
      <c r="S56" s="108"/>
      <c r="T56" s="54" t="n">
        <f aca="false">(N54/15.4323584)*(S54/3.28083989501312)*0.1</f>
        <v>0</v>
      </c>
      <c r="U56" s="103"/>
      <c r="V56" s="103"/>
      <c r="W56" s="103"/>
      <c r="X56" s="111"/>
      <c r="Y56" s="111"/>
      <c r="Z56" s="111"/>
      <c r="AA56" s="103"/>
      <c r="AB56" s="53"/>
      <c r="AC56" s="54"/>
      <c r="AD56" s="54"/>
      <c r="AE56" s="54"/>
      <c r="AF56" s="54"/>
      <c r="AG56" s="54"/>
      <c r="AH56" s="54"/>
    </row>
    <row r="57" customFormat="false" ht="15" hidden="false" customHeight="true" outlineLevel="0" collapsed="false">
      <c r="B57" s="102" t="n">
        <v>18</v>
      </c>
      <c r="C57" s="14" t="s">
        <v>102</v>
      </c>
      <c r="D57" s="103"/>
      <c r="E57" s="33"/>
      <c r="F57" s="104" t="n">
        <f aca="false">E57/15432.3584</f>
        <v>0</v>
      </c>
      <c r="G57" s="33"/>
      <c r="H57" s="104" t="n">
        <f aca="false">G57*F57</f>
        <v>0</v>
      </c>
      <c r="I57" s="36" t="n">
        <f aca="false">IFERROR(15432.3584/G57,0)</f>
        <v>0</v>
      </c>
      <c r="J57" s="103"/>
      <c r="K57" s="32"/>
      <c r="L57" s="32"/>
      <c r="M57" s="103"/>
      <c r="N57" s="105"/>
      <c r="O57" s="106"/>
      <c r="P57" s="103"/>
      <c r="Q57" s="107"/>
      <c r="R57" s="38" t="n">
        <f aca="false">Q58/100</f>
        <v>0</v>
      </c>
      <c r="S57" s="108"/>
      <c r="T57" s="109" t="n">
        <f aca="false">(N57*S57)/1000</f>
        <v>0</v>
      </c>
      <c r="U57" s="103"/>
      <c r="V57" s="103"/>
      <c r="W57" s="103"/>
      <c r="X57" s="111"/>
      <c r="Y57" s="111"/>
      <c r="Z57" s="111"/>
      <c r="AA57" s="103"/>
      <c r="AB57" s="53"/>
      <c r="AC57" s="54" t="n">
        <f aca="false">R57+O59+H57+J58</f>
        <v>0</v>
      </c>
      <c r="AD57" s="54" t="n">
        <f aca="false">AC57*20</f>
        <v>0</v>
      </c>
      <c r="AE57" s="54" t="n">
        <f aca="false">AC57*50</f>
        <v>0</v>
      </c>
      <c r="AF57" s="54" t="n">
        <f aca="false">AC57*250</f>
        <v>0</v>
      </c>
      <c r="AG57" s="54" t="n">
        <f aca="false">AC57*1000</f>
        <v>0</v>
      </c>
      <c r="AH57" s="54" t="n">
        <f aca="false">AC57*5000</f>
        <v>0</v>
      </c>
    </row>
    <row r="58" customFormat="false" ht="15" hidden="false" customHeight="true" outlineLevel="0" collapsed="false">
      <c r="B58" s="102"/>
      <c r="C58" s="14"/>
      <c r="D58" s="103"/>
      <c r="E58" s="33"/>
      <c r="F58" s="104"/>
      <c r="G58" s="33"/>
      <c r="H58" s="104"/>
      <c r="I58" s="36"/>
      <c r="J58" s="32"/>
      <c r="K58" s="32"/>
      <c r="L58" s="32"/>
      <c r="M58" s="103"/>
      <c r="N58" s="105"/>
      <c r="O58" s="106"/>
      <c r="P58" s="103"/>
      <c r="Q58" s="33"/>
      <c r="R58" s="38"/>
      <c r="S58" s="108"/>
      <c r="T58" s="109"/>
      <c r="U58" s="103"/>
      <c r="V58" s="103"/>
      <c r="W58" s="103"/>
      <c r="X58" s="111"/>
      <c r="Y58" s="111"/>
      <c r="Z58" s="111"/>
      <c r="AA58" s="103"/>
      <c r="AB58" s="53"/>
      <c r="AC58" s="54"/>
      <c r="AD58" s="54"/>
      <c r="AE58" s="54"/>
      <c r="AF58" s="54"/>
      <c r="AG58" s="54"/>
      <c r="AH58" s="54"/>
    </row>
    <row r="59" customFormat="false" ht="15" hidden="false" customHeight="true" outlineLevel="0" collapsed="false">
      <c r="B59" s="102"/>
      <c r="C59" s="14"/>
      <c r="D59" s="103"/>
      <c r="E59" s="33"/>
      <c r="F59" s="104"/>
      <c r="G59" s="33"/>
      <c r="H59" s="104"/>
      <c r="I59" s="36" t="n">
        <f aca="false">I57/2</f>
        <v>0</v>
      </c>
      <c r="J59" s="32"/>
      <c r="K59" s="32"/>
      <c r="L59" s="32"/>
      <c r="M59" s="37"/>
      <c r="N59" s="105"/>
      <c r="O59" s="38" t="n">
        <f aca="false">O57/500</f>
        <v>0</v>
      </c>
      <c r="P59" s="103"/>
      <c r="Q59" s="33"/>
      <c r="R59" s="38"/>
      <c r="S59" s="108"/>
      <c r="T59" s="54" t="n">
        <f aca="false">(N57/15.4323584)*(S57/3.28083989501312)*0.1</f>
        <v>0</v>
      </c>
      <c r="U59" s="103"/>
      <c r="V59" s="103"/>
      <c r="W59" s="103"/>
      <c r="X59" s="111"/>
      <c r="Y59" s="111"/>
      <c r="Z59" s="111"/>
      <c r="AA59" s="103"/>
      <c r="AB59" s="53"/>
      <c r="AC59" s="54"/>
      <c r="AD59" s="54"/>
      <c r="AE59" s="54"/>
      <c r="AF59" s="54"/>
      <c r="AG59" s="54"/>
      <c r="AH59" s="54"/>
    </row>
    <row r="60" customFormat="false" ht="15" hidden="false" customHeight="true" outlineLevel="0" collapsed="false">
      <c r="B60" s="102" t="n">
        <v>19</v>
      </c>
      <c r="C60" s="14" t="s">
        <v>102</v>
      </c>
      <c r="D60" s="103"/>
      <c r="E60" s="33"/>
      <c r="F60" s="104" t="n">
        <f aca="false">E60/15432.3584</f>
        <v>0</v>
      </c>
      <c r="G60" s="33"/>
      <c r="H60" s="104" t="n">
        <f aca="false">G60*F60</f>
        <v>0</v>
      </c>
      <c r="I60" s="36" t="n">
        <f aca="false">IFERROR(15432.3584/G60,0)</f>
        <v>0</v>
      </c>
      <c r="J60" s="103"/>
      <c r="K60" s="32"/>
      <c r="L60" s="32"/>
      <c r="M60" s="103"/>
      <c r="N60" s="105"/>
      <c r="O60" s="106"/>
      <c r="P60" s="103"/>
      <c r="Q60" s="107"/>
      <c r="R60" s="38" t="n">
        <f aca="false">Q61/100</f>
        <v>0</v>
      </c>
      <c r="S60" s="108"/>
      <c r="T60" s="109" t="n">
        <f aca="false">(N60*S60)/1000</f>
        <v>0</v>
      </c>
      <c r="U60" s="103"/>
      <c r="V60" s="103"/>
      <c r="W60" s="103"/>
      <c r="X60" s="111"/>
      <c r="Y60" s="111"/>
      <c r="Z60" s="111"/>
      <c r="AA60" s="103"/>
      <c r="AB60" s="53"/>
      <c r="AC60" s="54" t="n">
        <f aca="false">R60+O62+H60+J61</f>
        <v>0</v>
      </c>
      <c r="AD60" s="54" t="n">
        <f aca="false">AC60*20</f>
        <v>0</v>
      </c>
      <c r="AE60" s="54" t="n">
        <f aca="false">AC60*50</f>
        <v>0</v>
      </c>
      <c r="AF60" s="54" t="n">
        <f aca="false">AC60*250</f>
        <v>0</v>
      </c>
      <c r="AG60" s="54" t="n">
        <f aca="false">AC60*1000</f>
        <v>0</v>
      </c>
      <c r="AH60" s="54" t="n">
        <f aca="false">AC60*5000</f>
        <v>0</v>
      </c>
    </row>
    <row r="61" customFormat="false" ht="15" hidden="false" customHeight="true" outlineLevel="0" collapsed="false">
      <c r="B61" s="102"/>
      <c r="C61" s="14"/>
      <c r="D61" s="103"/>
      <c r="E61" s="33"/>
      <c r="F61" s="104"/>
      <c r="G61" s="33"/>
      <c r="H61" s="104"/>
      <c r="I61" s="36"/>
      <c r="J61" s="32"/>
      <c r="K61" s="32"/>
      <c r="L61" s="32"/>
      <c r="M61" s="103"/>
      <c r="N61" s="105"/>
      <c r="O61" s="106"/>
      <c r="P61" s="103"/>
      <c r="Q61" s="33"/>
      <c r="R61" s="38"/>
      <c r="S61" s="108"/>
      <c r="T61" s="109"/>
      <c r="U61" s="103"/>
      <c r="V61" s="103"/>
      <c r="W61" s="103"/>
      <c r="X61" s="111"/>
      <c r="Y61" s="111"/>
      <c r="Z61" s="111"/>
      <c r="AA61" s="103"/>
      <c r="AB61" s="53"/>
      <c r="AC61" s="54"/>
      <c r="AD61" s="54"/>
      <c r="AE61" s="54"/>
      <c r="AF61" s="54"/>
      <c r="AG61" s="54"/>
      <c r="AH61" s="54"/>
    </row>
    <row r="62" customFormat="false" ht="15" hidden="false" customHeight="true" outlineLevel="0" collapsed="false">
      <c r="B62" s="102"/>
      <c r="C62" s="14"/>
      <c r="D62" s="103"/>
      <c r="E62" s="33"/>
      <c r="F62" s="104"/>
      <c r="G62" s="33"/>
      <c r="H62" s="104"/>
      <c r="I62" s="36" t="n">
        <f aca="false">I60/2</f>
        <v>0</v>
      </c>
      <c r="J62" s="32"/>
      <c r="K62" s="32"/>
      <c r="L62" s="32"/>
      <c r="M62" s="37"/>
      <c r="N62" s="105"/>
      <c r="O62" s="38" t="n">
        <f aca="false">O60/500</f>
        <v>0</v>
      </c>
      <c r="P62" s="103"/>
      <c r="Q62" s="33"/>
      <c r="R62" s="38"/>
      <c r="S62" s="108"/>
      <c r="T62" s="54" t="n">
        <f aca="false">(N60/15.4323584)*(S60/3.28083989501312)*0.1</f>
        <v>0</v>
      </c>
      <c r="U62" s="103"/>
      <c r="V62" s="103"/>
      <c r="W62" s="103"/>
      <c r="X62" s="111"/>
      <c r="Y62" s="111"/>
      <c r="Z62" s="111"/>
      <c r="AA62" s="103"/>
      <c r="AB62" s="53"/>
      <c r="AC62" s="54"/>
      <c r="AD62" s="54"/>
      <c r="AE62" s="54"/>
      <c r="AF62" s="54"/>
      <c r="AG62" s="54"/>
      <c r="AH62" s="54"/>
    </row>
    <row r="63" customFormat="false" ht="15" hidden="false" customHeight="true" outlineLevel="0" collapsed="false">
      <c r="B63" s="102" t="n">
        <v>20</v>
      </c>
      <c r="C63" s="14" t="s">
        <v>102</v>
      </c>
      <c r="D63" s="103"/>
      <c r="E63" s="33"/>
      <c r="F63" s="104" t="n">
        <f aca="false">E63/15432.3584</f>
        <v>0</v>
      </c>
      <c r="G63" s="33"/>
      <c r="H63" s="104" t="n">
        <f aca="false">G63*F63</f>
        <v>0</v>
      </c>
      <c r="I63" s="36" t="n">
        <f aca="false">IFERROR(15432.3584/G63,0)</f>
        <v>0</v>
      </c>
      <c r="J63" s="103"/>
      <c r="K63" s="32"/>
      <c r="L63" s="32"/>
      <c r="M63" s="103"/>
      <c r="N63" s="105"/>
      <c r="O63" s="106"/>
      <c r="P63" s="103"/>
      <c r="Q63" s="107"/>
      <c r="R63" s="38" t="n">
        <f aca="false">Q64/100</f>
        <v>0</v>
      </c>
      <c r="S63" s="108"/>
      <c r="T63" s="109" t="n">
        <f aca="false">(N63*S63)/1000</f>
        <v>0</v>
      </c>
      <c r="U63" s="103"/>
      <c r="V63" s="103"/>
      <c r="W63" s="103"/>
      <c r="X63" s="111"/>
      <c r="Y63" s="111"/>
      <c r="Z63" s="111"/>
      <c r="AA63" s="103"/>
      <c r="AB63" s="53"/>
      <c r="AC63" s="54" t="n">
        <f aca="false">R63+O65+H63+J64</f>
        <v>0</v>
      </c>
      <c r="AD63" s="54" t="n">
        <f aca="false">AC63*20</f>
        <v>0</v>
      </c>
      <c r="AE63" s="54" t="n">
        <f aca="false">AC63*50</f>
        <v>0</v>
      </c>
      <c r="AF63" s="54" t="n">
        <f aca="false">AC63*250</f>
        <v>0</v>
      </c>
      <c r="AG63" s="54" t="n">
        <f aca="false">AC63*1000</f>
        <v>0</v>
      </c>
      <c r="AH63" s="54" t="n">
        <f aca="false">AC63*5000</f>
        <v>0</v>
      </c>
    </row>
    <row r="64" customFormat="false" ht="15" hidden="false" customHeight="true" outlineLevel="0" collapsed="false">
      <c r="B64" s="102"/>
      <c r="C64" s="14"/>
      <c r="D64" s="103"/>
      <c r="E64" s="33"/>
      <c r="F64" s="104"/>
      <c r="G64" s="33"/>
      <c r="H64" s="104"/>
      <c r="I64" s="36"/>
      <c r="J64" s="32"/>
      <c r="K64" s="32"/>
      <c r="L64" s="32"/>
      <c r="M64" s="103"/>
      <c r="N64" s="105"/>
      <c r="O64" s="106"/>
      <c r="P64" s="103"/>
      <c r="Q64" s="33"/>
      <c r="R64" s="38"/>
      <c r="S64" s="108"/>
      <c r="T64" s="109"/>
      <c r="U64" s="103"/>
      <c r="V64" s="103"/>
      <c r="W64" s="103"/>
      <c r="X64" s="111"/>
      <c r="Y64" s="111"/>
      <c r="Z64" s="111"/>
      <c r="AA64" s="103"/>
      <c r="AB64" s="53"/>
      <c r="AC64" s="54"/>
      <c r="AD64" s="54"/>
      <c r="AE64" s="54"/>
      <c r="AF64" s="54"/>
      <c r="AG64" s="54"/>
      <c r="AH64" s="54"/>
    </row>
    <row r="65" customFormat="false" ht="15" hidden="false" customHeight="true" outlineLevel="0" collapsed="false">
      <c r="B65" s="102"/>
      <c r="C65" s="14"/>
      <c r="D65" s="103"/>
      <c r="E65" s="33"/>
      <c r="F65" s="104"/>
      <c r="G65" s="33"/>
      <c r="H65" s="104"/>
      <c r="I65" s="36" t="n">
        <f aca="false">I63/2</f>
        <v>0</v>
      </c>
      <c r="J65" s="32"/>
      <c r="K65" s="32"/>
      <c r="L65" s="32"/>
      <c r="M65" s="37"/>
      <c r="N65" s="105"/>
      <c r="O65" s="38" t="n">
        <f aca="false">O63/500</f>
        <v>0</v>
      </c>
      <c r="P65" s="103"/>
      <c r="Q65" s="33"/>
      <c r="R65" s="38"/>
      <c r="S65" s="108"/>
      <c r="T65" s="54" t="n">
        <f aca="false">(N63/15.4323584)*(S63/3.28083989501312)*0.1</f>
        <v>0</v>
      </c>
      <c r="U65" s="103"/>
      <c r="V65" s="103"/>
      <c r="W65" s="103"/>
      <c r="X65" s="111"/>
      <c r="Y65" s="111"/>
      <c r="Z65" s="111"/>
      <c r="AA65" s="103"/>
      <c r="AB65" s="53"/>
      <c r="AC65" s="54"/>
      <c r="AD65" s="54"/>
      <c r="AE65" s="54"/>
      <c r="AF65" s="54"/>
      <c r="AG65" s="54"/>
      <c r="AH65" s="54"/>
    </row>
    <row r="66" customFormat="false" ht="15" hidden="false" customHeight="true" outlineLevel="0" collapsed="false">
      <c r="B66" s="102" t="n">
        <v>21</v>
      </c>
      <c r="C66" s="14" t="s">
        <v>102</v>
      </c>
      <c r="D66" s="103"/>
      <c r="E66" s="33"/>
      <c r="F66" s="104" t="n">
        <f aca="false">E66/15432.3584</f>
        <v>0</v>
      </c>
      <c r="G66" s="33"/>
      <c r="H66" s="104" t="n">
        <f aca="false">G66*F66</f>
        <v>0</v>
      </c>
      <c r="I66" s="36" t="n">
        <f aca="false">IFERROR(15432.3584/G66,0)</f>
        <v>0</v>
      </c>
      <c r="J66" s="103"/>
      <c r="K66" s="32"/>
      <c r="L66" s="32"/>
      <c r="M66" s="103"/>
      <c r="N66" s="105"/>
      <c r="O66" s="106"/>
      <c r="P66" s="103"/>
      <c r="Q66" s="107"/>
      <c r="R66" s="38" t="n">
        <f aca="false">Q67/100</f>
        <v>0</v>
      </c>
      <c r="S66" s="108"/>
      <c r="T66" s="109" t="n">
        <f aca="false">(N66*S66)/1000</f>
        <v>0</v>
      </c>
      <c r="U66" s="103"/>
      <c r="V66" s="103"/>
      <c r="W66" s="103"/>
      <c r="X66" s="111"/>
      <c r="Y66" s="111"/>
      <c r="Z66" s="111"/>
      <c r="AA66" s="103"/>
      <c r="AB66" s="53"/>
      <c r="AC66" s="54" t="n">
        <f aca="false">R66+O68+H66+J67</f>
        <v>0</v>
      </c>
      <c r="AD66" s="54" t="n">
        <f aca="false">AC66*20</f>
        <v>0</v>
      </c>
      <c r="AE66" s="54" t="n">
        <f aca="false">AC66*50</f>
        <v>0</v>
      </c>
      <c r="AF66" s="54" t="n">
        <f aca="false">AC66*250</f>
        <v>0</v>
      </c>
      <c r="AG66" s="54" t="n">
        <f aca="false">AC66*1000</f>
        <v>0</v>
      </c>
      <c r="AH66" s="54" t="n">
        <f aca="false">AC66*5000</f>
        <v>0</v>
      </c>
    </row>
    <row r="67" customFormat="false" ht="15" hidden="false" customHeight="true" outlineLevel="0" collapsed="false">
      <c r="B67" s="102"/>
      <c r="C67" s="14"/>
      <c r="D67" s="103"/>
      <c r="E67" s="33"/>
      <c r="F67" s="104"/>
      <c r="G67" s="33"/>
      <c r="H67" s="104"/>
      <c r="I67" s="36"/>
      <c r="J67" s="32"/>
      <c r="K67" s="32"/>
      <c r="L67" s="32"/>
      <c r="M67" s="103"/>
      <c r="N67" s="105"/>
      <c r="O67" s="106"/>
      <c r="P67" s="103"/>
      <c r="Q67" s="33"/>
      <c r="R67" s="38"/>
      <c r="S67" s="108"/>
      <c r="T67" s="109"/>
      <c r="U67" s="103"/>
      <c r="V67" s="103"/>
      <c r="W67" s="103"/>
      <c r="X67" s="111"/>
      <c r="Y67" s="111"/>
      <c r="Z67" s="111"/>
      <c r="AA67" s="103"/>
      <c r="AB67" s="53"/>
      <c r="AC67" s="54"/>
      <c r="AD67" s="54"/>
      <c r="AE67" s="54"/>
      <c r="AF67" s="54"/>
      <c r="AG67" s="54"/>
      <c r="AH67" s="54"/>
    </row>
    <row r="68" customFormat="false" ht="15" hidden="false" customHeight="true" outlineLevel="0" collapsed="false">
      <c r="B68" s="102"/>
      <c r="C68" s="14"/>
      <c r="D68" s="103"/>
      <c r="E68" s="33"/>
      <c r="F68" s="104"/>
      <c r="G68" s="33"/>
      <c r="H68" s="104"/>
      <c r="I68" s="36" t="n">
        <f aca="false">I66/2</f>
        <v>0</v>
      </c>
      <c r="J68" s="32"/>
      <c r="K68" s="32"/>
      <c r="L68" s="32"/>
      <c r="M68" s="37"/>
      <c r="N68" s="105"/>
      <c r="O68" s="38" t="n">
        <f aca="false">O66/500</f>
        <v>0</v>
      </c>
      <c r="P68" s="103"/>
      <c r="Q68" s="33"/>
      <c r="R68" s="38"/>
      <c r="S68" s="108"/>
      <c r="T68" s="54" t="n">
        <f aca="false">(N66/15.4323584)*(S66/3.28083989501312)*0.1</f>
        <v>0</v>
      </c>
      <c r="U68" s="103"/>
      <c r="V68" s="103"/>
      <c r="W68" s="103"/>
      <c r="X68" s="111"/>
      <c r="Y68" s="111"/>
      <c r="Z68" s="111"/>
      <c r="AA68" s="103"/>
      <c r="AB68" s="53"/>
      <c r="AC68" s="54"/>
      <c r="AD68" s="54"/>
      <c r="AE68" s="54"/>
      <c r="AF68" s="54"/>
      <c r="AG68" s="54"/>
      <c r="AH68" s="54"/>
    </row>
    <row r="69" customFormat="false" ht="15" hidden="false" customHeight="true" outlineLevel="0" collapsed="false">
      <c r="B69" s="102" t="n">
        <v>22</v>
      </c>
      <c r="C69" s="14" t="s">
        <v>102</v>
      </c>
      <c r="D69" s="103"/>
      <c r="E69" s="33"/>
      <c r="F69" s="104" t="n">
        <f aca="false">E69/15432.3584</f>
        <v>0</v>
      </c>
      <c r="G69" s="33"/>
      <c r="H69" s="104" t="n">
        <f aca="false">G69*F69</f>
        <v>0</v>
      </c>
      <c r="I69" s="36" t="n">
        <f aca="false">IFERROR(15432.3584/G69,0)</f>
        <v>0</v>
      </c>
      <c r="J69" s="103"/>
      <c r="K69" s="32"/>
      <c r="L69" s="32"/>
      <c r="M69" s="103"/>
      <c r="N69" s="105"/>
      <c r="O69" s="106"/>
      <c r="P69" s="103"/>
      <c r="Q69" s="107"/>
      <c r="R69" s="38" t="n">
        <f aca="false">Q70/100</f>
        <v>0</v>
      </c>
      <c r="S69" s="108"/>
      <c r="T69" s="109" t="n">
        <f aca="false">(N69*S69)/1000</f>
        <v>0</v>
      </c>
      <c r="U69" s="103"/>
      <c r="V69" s="103"/>
      <c r="W69" s="103"/>
      <c r="X69" s="111"/>
      <c r="Y69" s="111"/>
      <c r="Z69" s="111"/>
      <c r="AA69" s="103"/>
      <c r="AB69" s="53"/>
      <c r="AC69" s="54" t="n">
        <f aca="false">R69+O71+H69+J70</f>
        <v>0</v>
      </c>
      <c r="AD69" s="54" t="n">
        <f aca="false">AC69*20</f>
        <v>0</v>
      </c>
      <c r="AE69" s="54" t="n">
        <f aca="false">AC69*50</f>
        <v>0</v>
      </c>
      <c r="AF69" s="54" t="n">
        <f aca="false">AC69*250</f>
        <v>0</v>
      </c>
      <c r="AG69" s="54" t="n">
        <f aca="false">AC69*1000</f>
        <v>0</v>
      </c>
      <c r="AH69" s="54" t="n">
        <f aca="false">AC69*5000</f>
        <v>0</v>
      </c>
    </row>
    <row r="70" customFormat="false" ht="15" hidden="false" customHeight="true" outlineLevel="0" collapsed="false">
      <c r="B70" s="102"/>
      <c r="C70" s="14"/>
      <c r="D70" s="103"/>
      <c r="E70" s="33"/>
      <c r="F70" s="104"/>
      <c r="G70" s="33"/>
      <c r="H70" s="104"/>
      <c r="I70" s="36"/>
      <c r="J70" s="32"/>
      <c r="K70" s="32"/>
      <c r="L70" s="32"/>
      <c r="M70" s="103"/>
      <c r="N70" s="105"/>
      <c r="O70" s="106"/>
      <c r="P70" s="103"/>
      <c r="Q70" s="33"/>
      <c r="R70" s="38"/>
      <c r="S70" s="108"/>
      <c r="T70" s="109"/>
      <c r="U70" s="103"/>
      <c r="V70" s="103"/>
      <c r="W70" s="103"/>
      <c r="X70" s="111"/>
      <c r="Y70" s="111"/>
      <c r="Z70" s="111"/>
      <c r="AA70" s="103"/>
      <c r="AB70" s="53"/>
      <c r="AC70" s="54"/>
      <c r="AD70" s="54"/>
      <c r="AE70" s="54"/>
      <c r="AF70" s="54"/>
      <c r="AG70" s="54"/>
      <c r="AH70" s="54"/>
    </row>
    <row r="71" customFormat="false" ht="15" hidden="false" customHeight="true" outlineLevel="0" collapsed="false">
      <c r="B71" s="102"/>
      <c r="C71" s="14"/>
      <c r="D71" s="103"/>
      <c r="E71" s="33"/>
      <c r="F71" s="104"/>
      <c r="G71" s="33"/>
      <c r="H71" s="104"/>
      <c r="I71" s="36" t="n">
        <f aca="false">I69/2</f>
        <v>0</v>
      </c>
      <c r="J71" s="32"/>
      <c r="K71" s="32"/>
      <c r="L71" s="32"/>
      <c r="M71" s="37"/>
      <c r="N71" s="105"/>
      <c r="O71" s="38" t="n">
        <f aca="false">O69/500</f>
        <v>0</v>
      </c>
      <c r="P71" s="103"/>
      <c r="Q71" s="33"/>
      <c r="R71" s="38"/>
      <c r="S71" s="108"/>
      <c r="T71" s="54" t="n">
        <f aca="false">(N69/15.4323584)*(S69/3.28083989501312)*0.1</f>
        <v>0</v>
      </c>
      <c r="U71" s="103"/>
      <c r="V71" s="103"/>
      <c r="W71" s="103"/>
      <c r="X71" s="111"/>
      <c r="Y71" s="111"/>
      <c r="Z71" s="111"/>
      <c r="AA71" s="103"/>
      <c r="AB71" s="53"/>
      <c r="AC71" s="54"/>
      <c r="AD71" s="54"/>
      <c r="AE71" s="54"/>
      <c r="AF71" s="54"/>
      <c r="AG71" s="54"/>
      <c r="AH71" s="54"/>
    </row>
    <row r="72" customFormat="false" ht="15" hidden="false" customHeight="true" outlineLevel="0" collapsed="false">
      <c r="B72" s="102" t="n">
        <v>23</v>
      </c>
      <c r="C72" s="14" t="s">
        <v>102</v>
      </c>
      <c r="D72" s="103"/>
      <c r="E72" s="33"/>
      <c r="F72" s="104" t="n">
        <f aca="false">E72/15432.3584</f>
        <v>0</v>
      </c>
      <c r="G72" s="33"/>
      <c r="H72" s="104" t="n">
        <f aca="false">G72*F72</f>
        <v>0</v>
      </c>
      <c r="I72" s="36" t="n">
        <f aca="false">IFERROR(15432.3584/G72,0)</f>
        <v>0</v>
      </c>
      <c r="J72" s="103"/>
      <c r="K72" s="32"/>
      <c r="L72" s="32"/>
      <c r="M72" s="103"/>
      <c r="N72" s="105"/>
      <c r="O72" s="106"/>
      <c r="P72" s="103"/>
      <c r="Q72" s="107"/>
      <c r="R72" s="38" t="n">
        <f aca="false">Q73/100</f>
        <v>0</v>
      </c>
      <c r="S72" s="108"/>
      <c r="T72" s="109" t="n">
        <f aca="false">(N72*S72)/1000</f>
        <v>0</v>
      </c>
      <c r="U72" s="103"/>
      <c r="V72" s="103"/>
      <c r="W72" s="103"/>
      <c r="X72" s="111"/>
      <c r="Y72" s="111"/>
      <c r="Z72" s="111"/>
      <c r="AA72" s="103"/>
      <c r="AB72" s="53"/>
      <c r="AC72" s="54" t="n">
        <f aca="false">R72+O74+H72+J73</f>
        <v>0</v>
      </c>
      <c r="AD72" s="54" t="n">
        <f aca="false">AC72*20</f>
        <v>0</v>
      </c>
      <c r="AE72" s="54" t="n">
        <f aca="false">AC72*50</f>
        <v>0</v>
      </c>
      <c r="AF72" s="54" t="n">
        <f aca="false">AC72*250</f>
        <v>0</v>
      </c>
      <c r="AG72" s="54" t="n">
        <f aca="false">AC72*1000</f>
        <v>0</v>
      </c>
      <c r="AH72" s="54" t="n">
        <f aca="false">AC72*5000</f>
        <v>0</v>
      </c>
    </row>
    <row r="73" customFormat="false" ht="15" hidden="false" customHeight="true" outlineLevel="0" collapsed="false">
      <c r="B73" s="102"/>
      <c r="C73" s="14"/>
      <c r="D73" s="103"/>
      <c r="E73" s="33"/>
      <c r="F73" s="104"/>
      <c r="G73" s="33"/>
      <c r="H73" s="104"/>
      <c r="I73" s="36"/>
      <c r="J73" s="32"/>
      <c r="K73" s="32"/>
      <c r="L73" s="32"/>
      <c r="M73" s="103"/>
      <c r="N73" s="105"/>
      <c r="O73" s="106"/>
      <c r="P73" s="103"/>
      <c r="Q73" s="33"/>
      <c r="R73" s="38"/>
      <c r="S73" s="108"/>
      <c r="T73" s="109"/>
      <c r="U73" s="103"/>
      <c r="V73" s="103"/>
      <c r="W73" s="103"/>
      <c r="X73" s="111"/>
      <c r="Y73" s="111"/>
      <c r="Z73" s="111"/>
      <c r="AA73" s="103"/>
      <c r="AB73" s="53"/>
      <c r="AC73" s="54"/>
      <c r="AD73" s="54"/>
      <c r="AE73" s="54"/>
      <c r="AF73" s="54"/>
      <c r="AG73" s="54"/>
      <c r="AH73" s="54"/>
    </row>
    <row r="74" customFormat="false" ht="15" hidden="false" customHeight="true" outlineLevel="0" collapsed="false">
      <c r="B74" s="102"/>
      <c r="C74" s="14"/>
      <c r="D74" s="103"/>
      <c r="E74" s="33"/>
      <c r="F74" s="104"/>
      <c r="G74" s="33"/>
      <c r="H74" s="104"/>
      <c r="I74" s="36" t="n">
        <f aca="false">I72/2</f>
        <v>0</v>
      </c>
      <c r="J74" s="32"/>
      <c r="K74" s="32"/>
      <c r="L74" s="32"/>
      <c r="M74" s="37"/>
      <c r="N74" s="105"/>
      <c r="O74" s="38" t="n">
        <f aca="false">O72/500</f>
        <v>0</v>
      </c>
      <c r="P74" s="103"/>
      <c r="Q74" s="33"/>
      <c r="R74" s="38"/>
      <c r="S74" s="108"/>
      <c r="T74" s="54" t="n">
        <f aca="false">(N72/15.4323584)*(S72/3.28083989501312)*0.1</f>
        <v>0</v>
      </c>
      <c r="U74" s="103"/>
      <c r="V74" s="103"/>
      <c r="W74" s="103"/>
      <c r="X74" s="111"/>
      <c r="Y74" s="111"/>
      <c r="Z74" s="111"/>
      <c r="AA74" s="103"/>
      <c r="AB74" s="53"/>
      <c r="AC74" s="54"/>
      <c r="AD74" s="54"/>
      <c r="AE74" s="54"/>
      <c r="AF74" s="54"/>
      <c r="AG74" s="54"/>
      <c r="AH74" s="54"/>
    </row>
    <row r="75" customFormat="false" ht="15" hidden="false" customHeight="true" outlineLevel="0" collapsed="false">
      <c r="B75" s="102" t="n">
        <v>24</v>
      </c>
      <c r="C75" s="14" t="s">
        <v>102</v>
      </c>
      <c r="D75" s="103"/>
      <c r="E75" s="33"/>
      <c r="F75" s="104" t="n">
        <f aca="false">E75/15432.3584</f>
        <v>0</v>
      </c>
      <c r="G75" s="33"/>
      <c r="H75" s="104" t="n">
        <f aca="false">G75*F75</f>
        <v>0</v>
      </c>
      <c r="I75" s="36" t="n">
        <f aca="false">IFERROR(15432.3584/G75,0)</f>
        <v>0</v>
      </c>
      <c r="J75" s="103"/>
      <c r="K75" s="32"/>
      <c r="L75" s="32"/>
      <c r="M75" s="103"/>
      <c r="N75" s="105"/>
      <c r="O75" s="106"/>
      <c r="P75" s="103"/>
      <c r="Q75" s="107"/>
      <c r="R75" s="38" t="n">
        <f aca="false">Q76/100</f>
        <v>0</v>
      </c>
      <c r="S75" s="108"/>
      <c r="T75" s="109" t="n">
        <f aca="false">(N75*S75)/1000</f>
        <v>0</v>
      </c>
      <c r="U75" s="103"/>
      <c r="V75" s="103"/>
      <c r="W75" s="103"/>
      <c r="X75" s="111"/>
      <c r="Y75" s="111"/>
      <c r="Z75" s="111"/>
      <c r="AA75" s="103"/>
      <c r="AB75" s="53"/>
      <c r="AC75" s="54" t="n">
        <f aca="false">R75+O77+H75+J76</f>
        <v>0</v>
      </c>
      <c r="AD75" s="54" t="n">
        <f aca="false">AC75*20</f>
        <v>0</v>
      </c>
      <c r="AE75" s="54" t="n">
        <f aca="false">AC75*50</f>
        <v>0</v>
      </c>
      <c r="AF75" s="54" t="n">
        <f aca="false">AC75*250</f>
        <v>0</v>
      </c>
      <c r="AG75" s="54" t="n">
        <f aca="false">AC75*1000</f>
        <v>0</v>
      </c>
      <c r="AH75" s="54" t="n">
        <f aca="false">AC75*5000</f>
        <v>0</v>
      </c>
    </row>
    <row r="76" customFormat="false" ht="15" hidden="false" customHeight="true" outlineLevel="0" collapsed="false">
      <c r="B76" s="102"/>
      <c r="C76" s="14"/>
      <c r="D76" s="103"/>
      <c r="E76" s="33"/>
      <c r="F76" s="104"/>
      <c r="G76" s="33"/>
      <c r="H76" s="104"/>
      <c r="I76" s="36"/>
      <c r="J76" s="32"/>
      <c r="K76" s="32"/>
      <c r="L76" s="32"/>
      <c r="M76" s="103"/>
      <c r="N76" s="105"/>
      <c r="O76" s="106"/>
      <c r="P76" s="103"/>
      <c r="Q76" s="33"/>
      <c r="R76" s="38"/>
      <c r="S76" s="108"/>
      <c r="T76" s="109"/>
      <c r="U76" s="103"/>
      <c r="V76" s="103"/>
      <c r="W76" s="103"/>
      <c r="X76" s="111"/>
      <c r="Y76" s="111"/>
      <c r="Z76" s="111"/>
      <c r="AA76" s="103"/>
      <c r="AB76" s="53"/>
      <c r="AC76" s="54"/>
      <c r="AD76" s="54"/>
      <c r="AE76" s="54"/>
      <c r="AF76" s="54"/>
      <c r="AG76" s="54"/>
      <c r="AH76" s="54"/>
    </row>
    <row r="77" customFormat="false" ht="15" hidden="false" customHeight="true" outlineLevel="0" collapsed="false">
      <c r="B77" s="102"/>
      <c r="C77" s="14"/>
      <c r="D77" s="103"/>
      <c r="E77" s="33"/>
      <c r="F77" s="104"/>
      <c r="G77" s="33"/>
      <c r="H77" s="104"/>
      <c r="I77" s="36" t="n">
        <f aca="false">I75/2</f>
        <v>0</v>
      </c>
      <c r="J77" s="32"/>
      <c r="K77" s="32"/>
      <c r="L77" s="32"/>
      <c r="M77" s="37"/>
      <c r="N77" s="105"/>
      <c r="O77" s="38" t="n">
        <f aca="false">O75/500</f>
        <v>0</v>
      </c>
      <c r="P77" s="103"/>
      <c r="Q77" s="33"/>
      <c r="R77" s="38"/>
      <c r="S77" s="108"/>
      <c r="T77" s="54" t="n">
        <f aca="false">(N75/15.4323584)*(S75/3.28083989501312)*0.1</f>
        <v>0</v>
      </c>
      <c r="U77" s="103"/>
      <c r="V77" s="103"/>
      <c r="W77" s="103"/>
      <c r="X77" s="111"/>
      <c r="Y77" s="111"/>
      <c r="Z77" s="111"/>
      <c r="AA77" s="103"/>
      <c r="AB77" s="53"/>
      <c r="AC77" s="54"/>
      <c r="AD77" s="54"/>
      <c r="AE77" s="54"/>
      <c r="AF77" s="54"/>
      <c r="AG77" s="54"/>
      <c r="AH77" s="54"/>
    </row>
    <row r="78" customFormat="false" ht="15" hidden="false" customHeight="true" outlineLevel="0" collapsed="false">
      <c r="B78" s="102" t="n">
        <v>25</v>
      </c>
      <c r="C78" s="14" t="s">
        <v>102</v>
      </c>
      <c r="D78" s="103"/>
      <c r="E78" s="33"/>
      <c r="F78" s="104" t="n">
        <f aca="false">E78/15432.3584</f>
        <v>0</v>
      </c>
      <c r="G78" s="33"/>
      <c r="H78" s="104" t="n">
        <f aca="false">G78*F78</f>
        <v>0</v>
      </c>
      <c r="I78" s="36" t="n">
        <f aca="false">IFERROR(15432.3584/G78,0)</f>
        <v>0</v>
      </c>
      <c r="J78" s="103"/>
      <c r="K78" s="32"/>
      <c r="L78" s="32"/>
      <c r="M78" s="103"/>
      <c r="N78" s="105"/>
      <c r="O78" s="106"/>
      <c r="P78" s="103"/>
      <c r="Q78" s="107"/>
      <c r="R78" s="38" t="n">
        <f aca="false">Q79/100</f>
        <v>0</v>
      </c>
      <c r="S78" s="108"/>
      <c r="T78" s="109" t="n">
        <f aca="false">(N78*S78)/1000</f>
        <v>0</v>
      </c>
      <c r="U78" s="103"/>
      <c r="V78" s="103"/>
      <c r="W78" s="103"/>
      <c r="X78" s="111"/>
      <c r="Y78" s="111"/>
      <c r="Z78" s="111"/>
      <c r="AA78" s="103"/>
      <c r="AB78" s="53"/>
      <c r="AC78" s="54" t="n">
        <f aca="false">R78+O80+H78+J79</f>
        <v>0</v>
      </c>
      <c r="AD78" s="54" t="n">
        <f aca="false">AC78*20</f>
        <v>0</v>
      </c>
      <c r="AE78" s="54" t="n">
        <f aca="false">AC78*50</f>
        <v>0</v>
      </c>
      <c r="AF78" s="54" t="n">
        <f aca="false">AC78*250</f>
        <v>0</v>
      </c>
      <c r="AG78" s="54" t="n">
        <f aca="false">AC78*1000</f>
        <v>0</v>
      </c>
      <c r="AH78" s="54" t="n">
        <f aca="false">AC78*5000</f>
        <v>0</v>
      </c>
    </row>
    <row r="79" customFormat="false" ht="15" hidden="false" customHeight="true" outlineLevel="0" collapsed="false">
      <c r="B79" s="102"/>
      <c r="C79" s="14"/>
      <c r="D79" s="103"/>
      <c r="E79" s="33"/>
      <c r="F79" s="104"/>
      <c r="G79" s="33"/>
      <c r="H79" s="104"/>
      <c r="I79" s="36"/>
      <c r="J79" s="32"/>
      <c r="K79" s="32"/>
      <c r="L79" s="32"/>
      <c r="M79" s="103"/>
      <c r="N79" s="105"/>
      <c r="O79" s="106"/>
      <c r="P79" s="103"/>
      <c r="Q79" s="33"/>
      <c r="R79" s="38"/>
      <c r="S79" s="108"/>
      <c r="T79" s="109"/>
      <c r="U79" s="103"/>
      <c r="V79" s="103"/>
      <c r="W79" s="103"/>
      <c r="X79" s="111"/>
      <c r="Y79" s="111"/>
      <c r="Z79" s="111"/>
      <c r="AA79" s="103"/>
      <c r="AB79" s="53"/>
      <c r="AC79" s="54"/>
      <c r="AD79" s="54"/>
      <c r="AE79" s="54"/>
      <c r="AF79" s="54"/>
      <c r="AG79" s="54"/>
      <c r="AH79" s="54"/>
    </row>
    <row r="80" customFormat="false" ht="15" hidden="false" customHeight="true" outlineLevel="0" collapsed="false">
      <c r="B80" s="102"/>
      <c r="C80" s="14"/>
      <c r="D80" s="103"/>
      <c r="E80" s="33"/>
      <c r="F80" s="104"/>
      <c r="G80" s="33"/>
      <c r="H80" s="104"/>
      <c r="I80" s="36" t="n">
        <f aca="false">I78/2</f>
        <v>0</v>
      </c>
      <c r="J80" s="32"/>
      <c r="K80" s="32"/>
      <c r="L80" s="32"/>
      <c r="M80" s="37"/>
      <c r="N80" s="105"/>
      <c r="O80" s="38" t="n">
        <f aca="false">O78/500</f>
        <v>0</v>
      </c>
      <c r="P80" s="103"/>
      <c r="Q80" s="33"/>
      <c r="R80" s="38"/>
      <c r="S80" s="108"/>
      <c r="T80" s="54" t="n">
        <f aca="false">(N78/15.4323584)*(S78/3.28083989501312)*0.1</f>
        <v>0</v>
      </c>
      <c r="U80" s="103"/>
      <c r="V80" s="103"/>
      <c r="W80" s="103"/>
      <c r="X80" s="111"/>
      <c r="Y80" s="111"/>
      <c r="Z80" s="111"/>
      <c r="AA80" s="103"/>
      <c r="AB80" s="53"/>
      <c r="AC80" s="54"/>
      <c r="AD80" s="54"/>
      <c r="AE80" s="54"/>
      <c r="AF80" s="54"/>
      <c r="AG80" s="54"/>
      <c r="AH80" s="54"/>
    </row>
    <row r="81" customFormat="false" ht="15" hidden="false" customHeight="true" outlineLevel="0" collapsed="false">
      <c r="B81" s="102" t="n">
        <v>26</v>
      </c>
      <c r="C81" s="14" t="s">
        <v>102</v>
      </c>
      <c r="D81" s="103"/>
      <c r="E81" s="33"/>
      <c r="F81" s="104" t="n">
        <f aca="false">E81/15432.3584</f>
        <v>0</v>
      </c>
      <c r="G81" s="33"/>
      <c r="H81" s="104" t="n">
        <f aca="false">G81*F81</f>
        <v>0</v>
      </c>
      <c r="I81" s="36" t="n">
        <f aca="false">IFERROR(15432.3584/G81,0)</f>
        <v>0</v>
      </c>
      <c r="J81" s="103"/>
      <c r="K81" s="32"/>
      <c r="L81" s="32"/>
      <c r="M81" s="103"/>
      <c r="N81" s="105"/>
      <c r="O81" s="106"/>
      <c r="P81" s="103"/>
      <c r="Q81" s="107"/>
      <c r="R81" s="38" t="n">
        <f aca="false">Q82/100</f>
        <v>0</v>
      </c>
      <c r="S81" s="108"/>
      <c r="T81" s="109" t="n">
        <f aca="false">(N81*S81)/1000</f>
        <v>0</v>
      </c>
      <c r="U81" s="103"/>
      <c r="V81" s="103"/>
      <c r="W81" s="103"/>
      <c r="X81" s="111"/>
      <c r="Y81" s="111"/>
      <c r="Z81" s="111"/>
      <c r="AA81" s="103"/>
      <c r="AB81" s="53"/>
      <c r="AC81" s="54" t="n">
        <f aca="false">R81+O83+H81+J82</f>
        <v>0</v>
      </c>
      <c r="AD81" s="54" t="n">
        <f aca="false">AC81*20</f>
        <v>0</v>
      </c>
      <c r="AE81" s="54" t="n">
        <f aca="false">AC81*50</f>
        <v>0</v>
      </c>
      <c r="AF81" s="54" t="n">
        <f aca="false">AC81*250</f>
        <v>0</v>
      </c>
      <c r="AG81" s="54" t="n">
        <f aca="false">AC81*1000</f>
        <v>0</v>
      </c>
      <c r="AH81" s="54" t="n">
        <f aca="false">AC81*5000</f>
        <v>0</v>
      </c>
    </row>
    <row r="82" customFormat="false" ht="15" hidden="false" customHeight="true" outlineLevel="0" collapsed="false">
      <c r="B82" s="102"/>
      <c r="C82" s="14"/>
      <c r="D82" s="103"/>
      <c r="E82" s="33"/>
      <c r="F82" s="104"/>
      <c r="G82" s="33"/>
      <c r="H82" s="104"/>
      <c r="I82" s="36"/>
      <c r="J82" s="32"/>
      <c r="K82" s="32"/>
      <c r="L82" s="32"/>
      <c r="M82" s="103"/>
      <c r="N82" s="105"/>
      <c r="O82" s="106"/>
      <c r="P82" s="103"/>
      <c r="Q82" s="33"/>
      <c r="R82" s="38"/>
      <c r="S82" s="108"/>
      <c r="T82" s="109"/>
      <c r="U82" s="103"/>
      <c r="V82" s="103"/>
      <c r="W82" s="103"/>
      <c r="X82" s="111"/>
      <c r="Y82" s="111"/>
      <c r="Z82" s="111"/>
      <c r="AA82" s="103"/>
      <c r="AB82" s="53"/>
      <c r="AC82" s="54"/>
      <c r="AD82" s="54"/>
      <c r="AE82" s="54"/>
      <c r="AF82" s="54"/>
      <c r="AG82" s="54"/>
      <c r="AH82" s="54"/>
    </row>
    <row r="83" customFormat="false" ht="15" hidden="false" customHeight="true" outlineLevel="0" collapsed="false">
      <c r="B83" s="102"/>
      <c r="C83" s="14"/>
      <c r="D83" s="103"/>
      <c r="E83" s="33"/>
      <c r="F83" s="104"/>
      <c r="G83" s="33"/>
      <c r="H83" s="104"/>
      <c r="I83" s="36" t="n">
        <f aca="false">I81/2</f>
        <v>0</v>
      </c>
      <c r="J83" s="32"/>
      <c r="K83" s="32"/>
      <c r="L83" s="32"/>
      <c r="M83" s="37"/>
      <c r="N83" s="105"/>
      <c r="O83" s="38" t="n">
        <f aca="false">O81/500</f>
        <v>0</v>
      </c>
      <c r="P83" s="103"/>
      <c r="Q83" s="33"/>
      <c r="R83" s="38"/>
      <c r="S83" s="108"/>
      <c r="T83" s="54" t="n">
        <f aca="false">(N81/15.4323584)*(S81/3.28083989501312)*0.1</f>
        <v>0</v>
      </c>
      <c r="U83" s="103"/>
      <c r="V83" s="103"/>
      <c r="W83" s="103"/>
      <c r="X83" s="111"/>
      <c r="Y83" s="111"/>
      <c r="Z83" s="111"/>
      <c r="AA83" s="103"/>
      <c r="AB83" s="53"/>
      <c r="AC83" s="54"/>
      <c r="AD83" s="54"/>
      <c r="AE83" s="54"/>
      <c r="AF83" s="54"/>
      <c r="AG83" s="54"/>
      <c r="AH83" s="54"/>
    </row>
    <row r="84" customFormat="false" ht="15" hidden="false" customHeight="true" outlineLevel="0" collapsed="false">
      <c r="B84" s="102" t="n">
        <v>27</v>
      </c>
      <c r="C84" s="14" t="s">
        <v>102</v>
      </c>
      <c r="D84" s="103"/>
      <c r="E84" s="33"/>
      <c r="F84" s="104" t="n">
        <f aca="false">E84/15432.3584</f>
        <v>0</v>
      </c>
      <c r="G84" s="33"/>
      <c r="H84" s="104" t="n">
        <f aca="false">G84*F84</f>
        <v>0</v>
      </c>
      <c r="I84" s="36" t="n">
        <f aca="false">IFERROR(15432.3584/G84,0)</f>
        <v>0</v>
      </c>
      <c r="J84" s="103"/>
      <c r="K84" s="32"/>
      <c r="L84" s="32"/>
      <c r="M84" s="103"/>
      <c r="N84" s="105"/>
      <c r="O84" s="106"/>
      <c r="P84" s="103"/>
      <c r="Q84" s="107"/>
      <c r="R84" s="38" t="n">
        <f aca="false">Q85/100</f>
        <v>0</v>
      </c>
      <c r="S84" s="108"/>
      <c r="T84" s="109" t="n">
        <f aca="false">(N84*S84)/1000</f>
        <v>0</v>
      </c>
      <c r="U84" s="103"/>
      <c r="V84" s="103"/>
      <c r="W84" s="103"/>
      <c r="X84" s="111"/>
      <c r="Y84" s="111"/>
      <c r="Z84" s="111"/>
      <c r="AA84" s="103"/>
      <c r="AB84" s="53"/>
      <c r="AC84" s="54" t="n">
        <f aca="false">R84+O86+H84+J85</f>
        <v>0</v>
      </c>
      <c r="AD84" s="54" t="n">
        <f aca="false">AC84*20</f>
        <v>0</v>
      </c>
      <c r="AE84" s="54" t="n">
        <f aca="false">AC84*50</f>
        <v>0</v>
      </c>
      <c r="AF84" s="54" t="n">
        <f aca="false">AC84*250</f>
        <v>0</v>
      </c>
      <c r="AG84" s="54" t="n">
        <f aca="false">AC84*1000</f>
        <v>0</v>
      </c>
      <c r="AH84" s="54" t="n">
        <f aca="false">AC84*5000</f>
        <v>0</v>
      </c>
    </row>
    <row r="85" customFormat="false" ht="15" hidden="false" customHeight="true" outlineLevel="0" collapsed="false">
      <c r="B85" s="102"/>
      <c r="C85" s="14"/>
      <c r="D85" s="103"/>
      <c r="E85" s="33"/>
      <c r="F85" s="104"/>
      <c r="G85" s="33"/>
      <c r="H85" s="104"/>
      <c r="I85" s="36"/>
      <c r="J85" s="32"/>
      <c r="K85" s="32"/>
      <c r="L85" s="32"/>
      <c r="M85" s="103"/>
      <c r="N85" s="105"/>
      <c r="O85" s="106"/>
      <c r="P85" s="103"/>
      <c r="Q85" s="33"/>
      <c r="R85" s="38"/>
      <c r="S85" s="108"/>
      <c r="T85" s="109"/>
      <c r="U85" s="103"/>
      <c r="V85" s="103"/>
      <c r="W85" s="103"/>
      <c r="X85" s="111"/>
      <c r="Y85" s="111"/>
      <c r="Z85" s="111"/>
      <c r="AA85" s="103"/>
      <c r="AB85" s="53"/>
      <c r="AC85" s="54"/>
      <c r="AD85" s="54"/>
      <c r="AE85" s="54"/>
      <c r="AF85" s="54"/>
      <c r="AG85" s="54"/>
      <c r="AH85" s="54"/>
    </row>
    <row r="86" customFormat="false" ht="15" hidden="false" customHeight="true" outlineLevel="0" collapsed="false">
      <c r="B86" s="102"/>
      <c r="C86" s="14"/>
      <c r="D86" s="103"/>
      <c r="E86" s="33"/>
      <c r="F86" s="104"/>
      <c r="G86" s="33"/>
      <c r="H86" s="104"/>
      <c r="I86" s="36" t="n">
        <f aca="false">I84/2</f>
        <v>0</v>
      </c>
      <c r="J86" s="32"/>
      <c r="K86" s="32"/>
      <c r="L86" s="32"/>
      <c r="M86" s="37"/>
      <c r="N86" s="105"/>
      <c r="O86" s="38" t="n">
        <f aca="false">O84/500</f>
        <v>0</v>
      </c>
      <c r="P86" s="103"/>
      <c r="Q86" s="33"/>
      <c r="R86" s="38"/>
      <c r="S86" s="108"/>
      <c r="T86" s="54" t="n">
        <f aca="false">(N84/15.4323584)*(S84/3.28083989501312)*0.1</f>
        <v>0</v>
      </c>
      <c r="U86" s="103"/>
      <c r="V86" s="103"/>
      <c r="W86" s="103"/>
      <c r="X86" s="111"/>
      <c r="Y86" s="111"/>
      <c r="Z86" s="111"/>
      <c r="AA86" s="103"/>
      <c r="AB86" s="53"/>
      <c r="AC86" s="54"/>
      <c r="AD86" s="54"/>
      <c r="AE86" s="54"/>
      <c r="AF86" s="54"/>
      <c r="AG86" s="54"/>
      <c r="AH86" s="54"/>
    </row>
    <row r="87" customFormat="false" ht="15" hidden="false" customHeight="true" outlineLevel="0" collapsed="false">
      <c r="B87" s="102" t="n">
        <v>28</v>
      </c>
      <c r="C87" s="14" t="s">
        <v>102</v>
      </c>
      <c r="D87" s="103"/>
      <c r="E87" s="33"/>
      <c r="F87" s="104" t="n">
        <f aca="false">E87/15432.3584</f>
        <v>0</v>
      </c>
      <c r="G87" s="33"/>
      <c r="H87" s="104" t="n">
        <f aca="false">G87*F87</f>
        <v>0</v>
      </c>
      <c r="I87" s="36" t="n">
        <f aca="false">IFERROR(15432.3584/G87,0)</f>
        <v>0</v>
      </c>
      <c r="J87" s="103"/>
      <c r="K87" s="32"/>
      <c r="L87" s="32"/>
      <c r="M87" s="103"/>
      <c r="N87" s="105"/>
      <c r="O87" s="106"/>
      <c r="P87" s="103"/>
      <c r="Q87" s="107"/>
      <c r="R87" s="38" t="n">
        <f aca="false">Q88/100</f>
        <v>0</v>
      </c>
      <c r="S87" s="108"/>
      <c r="T87" s="109" t="n">
        <f aca="false">(N87*S87)/1000</f>
        <v>0</v>
      </c>
      <c r="U87" s="103"/>
      <c r="V87" s="103"/>
      <c r="W87" s="103"/>
      <c r="X87" s="111"/>
      <c r="Y87" s="111"/>
      <c r="Z87" s="111"/>
      <c r="AA87" s="103"/>
      <c r="AB87" s="53"/>
      <c r="AC87" s="54" t="n">
        <f aca="false">R87+O89+H87+J88</f>
        <v>0</v>
      </c>
      <c r="AD87" s="54" t="n">
        <f aca="false">AC87*20</f>
        <v>0</v>
      </c>
      <c r="AE87" s="54" t="n">
        <f aca="false">AC87*50</f>
        <v>0</v>
      </c>
      <c r="AF87" s="54" t="n">
        <f aca="false">AC87*250</f>
        <v>0</v>
      </c>
      <c r="AG87" s="54" t="n">
        <f aca="false">AC87*1000</f>
        <v>0</v>
      </c>
      <c r="AH87" s="54" t="n">
        <f aca="false">AC87*5000</f>
        <v>0</v>
      </c>
    </row>
    <row r="88" customFormat="false" ht="15" hidden="false" customHeight="true" outlineLevel="0" collapsed="false">
      <c r="B88" s="102"/>
      <c r="C88" s="14"/>
      <c r="D88" s="103"/>
      <c r="E88" s="33"/>
      <c r="F88" s="104"/>
      <c r="G88" s="33"/>
      <c r="H88" s="104"/>
      <c r="I88" s="36"/>
      <c r="J88" s="32"/>
      <c r="K88" s="32"/>
      <c r="L88" s="32"/>
      <c r="M88" s="103"/>
      <c r="N88" s="105"/>
      <c r="O88" s="106"/>
      <c r="P88" s="103"/>
      <c r="Q88" s="33"/>
      <c r="R88" s="38"/>
      <c r="S88" s="108"/>
      <c r="T88" s="109"/>
      <c r="U88" s="103"/>
      <c r="V88" s="103"/>
      <c r="W88" s="103"/>
      <c r="X88" s="111"/>
      <c r="Y88" s="111"/>
      <c r="Z88" s="111"/>
      <c r="AA88" s="103"/>
      <c r="AB88" s="53"/>
      <c r="AC88" s="54"/>
      <c r="AD88" s="54"/>
      <c r="AE88" s="54"/>
      <c r="AF88" s="54"/>
      <c r="AG88" s="54"/>
      <c r="AH88" s="54"/>
    </row>
    <row r="89" customFormat="false" ht="15" hidden="false" customHeight="true" outlineLevel="0" collapsed="false">
      <c r="B89" s="102"/>
      <c r="C89" s="14"/>
      <c r="D89" s="103"/>
      <c r="E89" s="33"/>
      <c r="F89" s="104"/>
      <c r="G89" s="33"/>
      <c r="H89" s="104"/>
      <c r="I89" s="36" t="n">
        <f aca="false">I87/2</f>
        <v>0</v>
      </c>
      <c r="J89" s="32"/>
      <c r="K89" s="32"/>
      <c r="L89" s="32"/>
      <c r="M89" s="37"/>
      <c r="N89" s="105"/>
      <c r="O89" s="38" t="n">
        <f aca="false">O87/500</f>
        <v>0</v>
      </c>
      <c r="P89" s="103"/>
      <c r="Q89" s="33"/>
      <c r="R89" s="38"/>
      <c r="S89" s="108"/>
      <c r="T89" s="54" t="n">
        <f aca="false">(N87/15.4323584)*(S87/3.28083989501312)*0.1</f>
        <v>0</v>
      </c>
      <c r="U89" s="103"/>
      <c r="V89" s="103"/>
      <c r="W89" s="103"/>
      <c r="X89" s="111"/>
      <c r="Y89" s="111"/>
      <c r="Z89" s="111"/>
      <c r="AA89" s="103"/>
      <c r="AB89" s="53"/>
      <c r="AC89" s="54"/>
      <c r="AD89" s="54"/>
      <c r="AE89" s="54"/>
      <c r="AF89" s="54"/>
      <c r="AG89" s="54"/>
      <c r="AH89" s="54"/>
    </row>
    <row r="90" customFormat="false" ht="15" hidden="false" customHeight="true" outlineLevel="0" collapsed="false">
      <c r="B90" s="102" t="n">
        <v>29</v>
      </c>
      <c r="C90" s="14" t="s">
        <v>102</v>
      </c>
      <c r="D90" s="103"/>
      <c r="E90" s="33"/>
      <c r="F90" s="104" t="n">
        <f aca="false">E90/15432.3584</f>
        <v>0</v>
      </c>
      <c r="G90" s="33"/>
      <c r="H90" s="104" t="n">
        <f aca="false">G90*F90</f>
        <v>0</v>
      </c>
      <c r="I90" s="36" t="n">
        <f aca="false">IFERROR(15432.3584/G90,0)</f>
        <v>0</v>
      </c>
      <c r="J90" s="103"/>
      <c r="K90" s="32"/>
      <c r="L90" s="32"/>
      <c r="M90" s="103"/>
      <c r="N90" s="105"/>
      <c r="O90" s="106"/>
      <c r="P90" s="103"/>
      <c r="Q90" s="107"/>
      <c r="R90" s="38" t="n">
        <f aca="false">Q91/100</f>
        <v>0</v>
      </c>
      <c r="S90" s="108"/>
      <c r="T90" s="109" t="n">
        <f aca="false">(N90*S90)/1000</f>
        <v>0</v>
      </c>
      <c r="U90" s="103"/>
      <c r="V90" s="103"/>
      <c r="W90" s="103"/>
      <c r="X90" s="111"/>
      <c r="Y90" s="111"/>
      <c r="Z90" s="111"/>
      <c r="AA90" s="103"/>
      <c r="AB90" s="53"/>
      <c r="AC90" s="54" t="n">
        <f aca="false">R90+O92+H90+J91</f>
        <v>0</v>
      </c>
      <c r="AD90" s="54" t="n">
        <f aca="false">AC90*20</f>
        <v>0</v>
      </c>
      <c r="AE90" s="54" t="n">
        <f aca="false">AC90*50</f>
        <v>0</v>
      </c>
      <c r="AF90" s="54" t="n">
        <f aca="false">AC90*250</f>
        <v>0</v>
      </c>
      <c r="AG90" s="54" t="n">
        <f aca="false">AC90*1000</f>
        <v>0</v>
      </c>
      <c r="AH90" s="54" t="n">
        <f aca="false">AC90*5000</f>
        <v>0</v>
      </c>
    </row>
    <row r="91" customFormat="false" ht="15" hidden="false" customHeight="true" outlineLevel="0" collapsed="false">
      <c r="B91" s="102"/>
      <c r="C91" s="14"/>
      <c r="D91" s="103"/>
      <c r="E91" s="33"/>
      <c r="F91" s="104"/>
      <c r="G91" s="33"/>
      <c r="H91" s="104"/>
      <c r="I91" s="36"/>
      <c r="J91" s="32"/>
      <c r="K91" s="32"/>
      <c r="L91" s="32"/>
      <c r="M91" s="103"/>
      <c r="N91" s="105"/>
      <c r="O91" s="106"/>
      <c r="P91" s="103"/>
      <c r="Q91" s="33"/>
      <c r="R91" s="38"/>
      <c r="S91" s="108"/>
      <c r="T91" s="109"/>
      <c r="U91" s="103"/>
      <c r="V91" s="103"/>
      <c r="W91" s="103"/>
      <c r="X91" s="111"/>
      <c r="Y91" s="111"/>
      <c r="Z91" s="111"/>
      <c r="AA91" s="103"/>
      <c r="AB91" s="53"/>
      <c r="AC91" s="54"/>
      <c r="AD91" s="54"/>
      <c r="AE91" s="54"/>
      <c r="AF91" s="54"/>
      <c r="AG91" s="54"/>
      <c r="AH91" s="54"/>
    </row>
    <row r="92" customFormat="false" ht="15" hidden="false" customHeight="true" outlineLevel="0" collapsed="false">
      <c r="B92" s="102"/>
      <c r="C92" s="14"/>
      <c r="D92" s="103"/>
      <c r="E92" s="33"/>
      <c r="F92" s="104"/>
      <c r="G92" s="33"/>
      <c r="H92" s="104"/>
      <c r="I92" s="36" t="n">
        <f aca="false">I90/2</f>
        <v>0</v>
      </c>
      <c r="J92" s="32"/>
      <c r="K92" s="32"/>
      <c r="L92" s="32"/>
      <c r="M92" s="37"/>
      <c r="N92" s="105"/>
      <c r="O92" s="38" t="n">
        <f aca="false">O90/500</f>
        <v>0</v>
      </c>
      <c r="P92" s="103"/>
      <c r="Q92" s="33"/>
      <c r="R92" s="38"/>
      <c r="S92" s="108"/>
      <c r="T92" s="54" t="n">
        <f aca="false">(N90/15.4323584)*(S90/3.28083989501312)*0.1</f>
        <v>0</v>
      </c>
      <c r="U92" s="103"/>
      <c r="V92" s="103"/>
      <c r="W92" s="103"/>
      <c r="X92" s="111"/>
      <c r="Y92" s="111"/>
      <c r="Z92" s="111"/>
      <c r="AA92" s="103"/>
      <c r="AB92" s="53"/>
      <c r="AC92" s="54"/>
      <c r="AD92" s="54"/>
      <c r="AE92" s="54"/>
      <c r="AF92" s="54"/>
      <c r="AG92" s="54"/>
      <c r="AH92" s="54"/>
    </row>
    <row r="93" customFormat="false" ht="15" hidden="false" customHeight="true" outlineLevel="0" collapsed="false">
      <c r="B93" s="102" t="n">
        <v>30</v>
      </c>
      <c r="C93" s="14" t="s">
        <v>102</v>
      </c>
      <c r="D93" s="103"/>
      <c r="E93" s="33"/>
      <c r="F93" s="104" t="n">
        <f aca="false">E93/15432.3584</f>
        <v>0</v>
      </c>
      <c r="G93" s="33"/>
      <c r="H93" s="104" t="n">
        <f aca="false">G93*F93</f>
        <v>0</v>
      </c>
      <c r="I93" s="36" t="n">
        <f aca="false">IFERROR(15432.3584/G93,0)</f>
        <v>0</v>
      </c>
      <c r="J93" s="103"/>
      <c r="K93" s="32"/>
      <c r="L93" s="32"/>
      <c r="M93" s="103"/>
      <c r="N93" s="105"/>
      <c r="O93" s="106"/>
      <c r="P93" s="103"/>
      <c r="Q93" s="107"/>
      <c r="R93" s="38" t="n">
        <f aca="false">Q94/100</f>
        <v>0</v>
      </c>
      <c r="S93" s="108"/>
      <c r="T93" s="109" t="n">
        <f aca="false">(N93*S93)/1000</f>
        <v>0</v>
      </c>
      <c r="U93" s="103"/>
      <c r="V93" s="103"/>
      <c r="W93" s="103"/>
      <c r="X93" s="111"/>
      <c r="Y93" s="111"/>
      <c r="Z93" s="111"/>
      <c r="AA93" s="103"/>
      <c r="AB93" s="53"/>
      <c r="AC93" s="54" t="n">
        <f aca="false">R93+O95+H93+J94</f>
        <v>0</v>
      </c>
      <c r="AD93" s="54" t="n">
        <f aca="false">AC93*20</f>
        <v>0</v>
      </c>
      <c r="AE93" s="54" t="n">
        <f aca="false">AC93*50</f>
        <v>0</v>
      </c>
      <c r="AF93" s="54" t="n">
        <f aca="false">AC93*250</f>
        <v>0</v>
      </c>
      <c r="AG93" s="54" t="n">
        <f aca="false">AC93*1000</f>
        <v>0</v>
      </c>
      <c r="AH93" s="54" t="n">
        <f aca="false">AC93*5000</f>
        <v>0</v>
      </c>
    </row>
    <row r="94" customFormat="false" ht="15" hidden="false" customHeight="true" outlineLevel="0" collapsed="false">
      <c r="B94" s="102"/>
      <c r="C94" s="14"/>
      <c r="D94" s="103"/>
      <c r="E94" s="33"/>
      <c r="F94" s="104"/>
      <c r="G94" s="33"/>
      <c r="H94" s="104"/>
      <c r="I94" s="36"/>
      <c r="J94" s="32"/>
      <c r="K94" s="32"/>
      <c r="L94" s="32"/>
      <c r="M94" s="103"/>
      <c r="N94" s="105"/>
      <c r="O94" s="106"/>
      <c r="P94" s="103"/>
      <c r="Q94" s="33"/>
      <c r="R94" s="38"/>
      <c r="S94" s="108"/>
      <c r="T94" s="109"/>
      <c r="U94" s="103"/>
      <c r="V94" s="103"/>
      <c r="W94" s="103"/>
      <c r="X94" s="111"/>
      <c r="Y94" s="111"/>
      <c r="Z94" s="111"/>
      <c r="AA94" s="103"/>
      <c r="AB94" s="53"/>
      <c r="AC94" s="54"/>
      <c r="AD94" s="54"/>
      <c r="AE94" s="54"/>
      <c r="AF94" s="54"/>
      <c r="AG94" s="54"/>
      <c r="AH94" s="54"/>
    </row>
    <row r="95" customFormat="false" ht="15" hidden="false" customHeight="true" outlineLevel="0" collapsed="false">
      <c r="B95" s="102"/>
      <c r="C95" s="14"/>
      <c r="D95" s="103"/>
      <c r="E95" s="33"/>
      <c r="F95" s="104"/>
      <c r="G95" s="33"/>
      <c r="H95" s="104"/>
      <c r="I95" s="36" t="n">
        <f aca="false">I93/2</f>
        <v>0</v>
      </c>
      <c r="J95" s="32"/>
      <c r="K95" s="32"/>
      <c r="L95" s="32"/>
      <c r="M95" s="37"/>
      <c r="N95" s="105"/>
      <c r="O95" s="38" t="n">
        <f aca="false">O93/500</f>
        <v>0</v>
      </c>
      <c r="P95" s="103"/>
      <c r="Q95" s="33"/>
      <c r="R95" s="38"/>
      <c r="S95" s="108"/>
      <c r="T95" s="54" t="n">
        <f aca="false">(N93/15.4323584)*(S93/3.28083989501312)*0.1</f>
        <v>0</v>
      </c>
      <c r="U95" s="103"/>
      <c r="V95" s="103"/>
      <c r="W95" s="103"/>
      <c r="X95" s="111"/>
      <c r="Y95" s="111"/>
      <c r="Z95" s="111"/>
      <c r="AA95" s="103"/>
      <c r="AB95" s="53"/>
      <c r="AC95" s="54"/>
      <c r="AD95" s="54"/>
      <c r="AE95" s="54"/>
      <c r="AF95" s="54"/>
      <c r="AG95" s="54"/>
      <c r="AH95" s="54"/>
    </row>
    <row r="96" customFormat="false" ht="15" hidden="false" customHeight="true" outlineLevel="0" collapsed="false">
      <c r="B96" s="102" t="n">
        <v>31</v>
      </c>
      <c r="C96" s="14" t="s">
        <v>102</v>
      </c>
      <c r="D96" s="103"/>
      <c r="E96" s="33"/>
      <c r="F96" s="104" t="n">
        <f aca="false">E96/15432.3584</f>
        <v>0</v>
      </c>
      <c r="G96" s="33"/>
      <c r="H96" s="104" t="n">
        <f aca="false">G96*F96</f>
        <v>0</v>
      </c>
      <c r="I96" s="36" t="n">
        <f aca="false">IFERROR(15432.3584/G96,0)</f>
        <v>0</v>
      </c>
      <c r="J96" s="103"/>
      <c r="K96" s="32"/>
      <c r="L96" s="32"/>
      <c r="M96" s="103"/>
      <c r="N96" s="105"/>
      <c r="O96" s="106"/>
      <c r="P96" s="103"/>
      <c r="Q96" s="107"/>
      <c r="R96" s="38" t="n">
        <f aca="false">Q97/100</f>
        <v>0</v>
      </c>
      <c r="S96" s="108"/>
      <c r="T96" s="109" t="n">
        <f aca="false">(N96*S96)/1000</f>
        <v>0</v>
      </c>
      <c r="U96" s="103"/>
      <c r="V96" s="103"/>
      <c r="W96" s="103"/>
      <c r="X96" s="111"/>
      <c r="Y96" s="111"/>
      <c r="Z96" s="111"/>
      <c r="AA96" s="103"/>
      <c r="AB96" s="53"/>
      <c r="AC96" s="54" t="n">
        <f aca="false">R96+O98+H96+J97</f>
        <v>0</v>
      </c>
      <c r="AD96" s="54" t="n">
        <f aca="false">AC96*20</f>
        <v>0</v>
      </c>
      <c r="AE96" s="54" t="n">
        <f aca="false">AC96*50</f>
        <v>0</v>
      </c>
      <c r="AF96" s="54" t="n">
        <f aca="false">AC96*250</f>
        <v>0</v>
      </c>
      <c r="AG96" s="54" t="n">
        <f aca="false">AC96*1000</f>
        <v>0</v>
      </c>
      <c r="AH96" s="54" t="n">
        <f aca="false">AC96*5000</f>
        <v>0</v>
      </c>
    </row>
    <row r="97" customFormat="false" ht="15" hidden="false" customHeight="true" outlineLevel="0" collapsed="false">
      <c r="B97" s="102"/>
      <c r="C97" s="14"/>
      <c r="D97" s="103"/>
      <c r="E97" s="33"/>
      <c r="F97" s="104"/>
      <c r="G97" s="33"/>
      <c r="H97" s="104"/>
      <c r="I97" s="36"/>
      <c r="J97" s="32"/>
      <c r="K97" s="32"/>
      <c r="L97" s="32"/>
      <c r="M97" s="103"/>
      <c r="N97" s="105"/>
      <c r="O97" s="106"/>
      <c r="P97" s="103"/>
      <c r="Q97" s="33"/>
      <c r="R97" s="38"/>
      <c r="S97" s="108"/>
      <c r="T97" s="109"/>
      <c r="U97" s="103"/>
      <c r="V97" s="103"/>
      <c r="W97" s="103"/>
      <c r="X97" s="111"/>
      <c r="Y97" s="111"/>
      <c r="Z97" s="111"/>
      <c r="AA97" s="103"/>
      <c r="AB97" s="53"/>
      <c r="AC97" s="54"/>
      <c r="AD97" s="54"/>
      <c r="AE97" s="54"/>
      <c r="AF97" s="54"/>
      <c r="AG97" s="54"/>
      <c r="AH97" s="54"/>
    </row>
    <row r="98" customFormat="false" ht="15" hidden="false" customHeight="true" outlineLevel="0" collapsed="false">
      <c r="B98" s="102"/>
      <c r="C98" s="14"/>
      <c r="D98" s="103"/>
      <c r="E98" s="33"/>
      <c r="F98" s="104"/>
      <c r="G98" s="33"/>
      <c r="H98" s="104"/>
      <c r="I98" s="36" t="n">
        <f aca="false">I96/2</f>
        <v>0</v>
      </c>
      <c r="J98" s="32"/>
      <c r="K98" s="32"/>
      <c r="L98" s="32"/>
      <c r="M98" s="37"/>
      <c r="N98" s="105"/>
      <c r="O98" s="38" t="n">
        <f aca="false">O96/500</f>
        <v>0</v>
      </c>
      <c r="P98" s="103"/>
      <c r="Q98" s="33"/>
      <c r="R98" s="38"/>
      <c r="S98" s="108"/>
      <c r="T98" s="54" t="n">
        <f aca="false">(N96/15.4323584)*(S96/3.28083989501312)*0.1</f>
        <v>0</v>
      </c>
      <c r="U98" s="103"/>
      <c r="V98" s="103"/>
      <c r="W98" s="103"/>
      <c r="X98" s="111"/>
      <c r="Y98" s="111"/>
      <c r="Z98" s="111"/>
      <c r="AA98" s="103"/>
      <c r="AB98" s="53"/>
      <c r="AC98" s="54"/>
      <c r="AD98" s="54"/>
      <c r="AE98" s="54"/>
      <c r="AF98" s="54"/>
      <c r="AG98" s="54"/>
      <c r="AH98" s="54"/>
    </row>
    <row r="99" customFormat="false" ht="15" hidden="false" customHeight="true" outlineLevel="0" collapsed="false">
      <c r="B99" s="102" t="n">
        <v>32</v>
      </c>
      <c r="C99" s="14" t="s">
        <v>102</v>
      </c>
      <c r="D99" s="103"/>
      <c r="E99" s="33"/>
      <c r="F99" s="104" t="n">
        <f aca="false">E99/15432.3584</f>
        <v>0</v>
      </c>
      <c r="G99" s="33"/>
      <c r="H99" s="104" t="n">
        <f aca="false">G99*F99</f>
        <v>0</v>
      </c>
      <c r="I99" s="36" t="n">
        <f aca="false">IFERROR(15432.3584/G99,0)</f>
        <v>0</v>
      </c>
      <c r="J99" s="103"/>
      <c r="K99" s="32"/>
      <c r="L99" s="32"/>
      <c r="M99" s="103"/>
      <c r="N99" s="105"/>
      <c r="O99" s="106"/>
      <c r="P99" s="103"/>
      <c r="Q99" s="107"/>
      <c r="R99" s="38" t="n">
        <f aca="false">Q100/100</f>
        <v>0</v>
      </c>
      <c r="S99" s="108"/>
      <c r="T99" s="109" t="n">
        <f aca="false">(N99*S99)/1000</f>
        <v>0</v>
      </c>
      <c r="U99" s="103"/>
      <c r="V99" s="103"/>
      <c r="W99" s="103"/>
      <c r="X99" s="111"/>
      <c r="Y99" s="111"/>
      <c r="Z99" s="111"/>
      <c r="AA99" s="103"/>
      <c r="AB99" s="53"/>
      <c r="AC99" s="54" t="n">
        <f aca="false">R99+O101+H99+J100</f>
        <v>0</v>
      </c>
      <c r="AD99" s="54" t="n">
        <f aca="false">AC99*20</f>
        <v>0</v>
      </c>
      <c r="AE99" s="54" t="n">
        <f aca="false">AC99*50</f>
        <v>0</v>
      </c>
      <c r="AF99" s="54" t="n">
        <f aca="false">AC99*250</f>
        <v>0</v>
      </c>
      <c r="AG99" s="54" t="n">
        <f aca="false">AC99*1000</f>
        <v>0</v>
      </c>
      <c r="AH99" s="54" t="n">
        <f aca="false">AC99*5000</f>
        <v>0</v>
      </c>
    </row>
    <row r="100" customFormat="false" ht="15" hidden="false" customHeight="true" outlineLevel="0" collapsed="false">
      <c r="B100" s="102"/>
      <c r="C100" s="14"/>
      <c r="D100" s="103"/>
      <c r="E100" s="33"/>
      <c r="F100" s="104"/>
      <c r="G100" s="33"/>
      <c r="H100" s="104"/>
      <c r="I100" s="36"/>
      <c r="J100" s="32"/>
      <c r="K100" s="32"/>
      <c r="L100" s="32"/>
      <c r="M100" s="103"/>
      <c r="N100" s="105"/>
      <c r="O100" s="106"/>
      <c r="P100" s="103"/>
      <c r="Q100" s="33"/>
      <c r="R100" s="38"/>
      <c r="S100" s="108"/>
      <c r="T100" s="109"/>
      <c r="U100" s="103"/>
      <c r="V100" s="103"/>
      <c r="W100" s="103"/>
      <c r="X100" s="111"/>
      <c r="Y100" s="111"/>
      <c r="Z100" s="111"/>
      <c r="AA100" s="103"/>
      <c r="AB100" s="53"/>
      <c r="AC100" s="54"/>
      <c r="AD100" s="54"/>
      <c r="AE100" s="54"/>
      <c r="AF100" s="54"/>
      <c r="AG100" s="54"/>
      <c r="AH100" s="54"/>
    </row>
    <row r="101" customFormat="false" ht="15" hidden="false" customHeight="true" outlineLevel="0" collapsed="false">
      <c r="B101" s="102"/>
      <c r="C101" s="14"/>
      <c r="D101" s="103"/>
      <c r="E101" s="33"/>
      <c r="F101" s="104"/>
      <c r="G101" s="33"/>
      <c r="H101" s="104"/>
      <c r="I101" s="36" t="n">
        <f aca="false">I99/2</f>
        <v>0</v>
      </c>
      <c r="J101" s="32"/>
      <c r="K101" s="32"/>
      <c r="L101" s="32"/>
      <c r="M101" s="37"/>
      <c r="N101" s="105"/>
      <c r="O101" s="38" t="n">
        <f aca="false">O99/500</f>
        <v>0</v>
      </c>
      <c r="P101" s="103"/>
      <c r="Q101" s="33"/>
      <c r="R101" s="38"/>
      <c r="S101" s="108"/>
      <c r="T101" s="54" t="n">
        <f aca="false">(N99/15.4323584)*(S99/3.28083989501312)*0.1</f>
        <v>0</v>
      </c>
      <c r="U101" s="103"/>
      <c r="V101" s="103"/>
      <c r="W101" s="103"/>
      <c r="X101" s="111"/>
      <c r="Y101" s="111"/>
      <c r="Z101" s="111"/>
      <c r="AA101" s="103"/>
      <c r="AB101" s="53"/>
      <c r="AC101" s="54"/>
      <c r="AD101" s="54"/>
      <c r="AE101" s="54"/>
      <c r="AF101" s="54"/>
      <c r="AG101" s="54"/>
      <c r="AH101" s="54"/>
    </row>
    <row r="102" customFormat="false" ht="15" hidden="false" customHeight="true" outlineLevel="0" collapsed="false">
      <c r="B102" s="102" t="n">
        <v>33</v>
      </c>
      <c r="C102" s="14" t="s">
        <v>102</v>
      </c>
      <c r="D102" s="103"/>
      <c r="E102" s="33"/>
      <c r="F102" s="104" t="n">
        <f aca="false">E102/15432.3584</f>
        <v>0</v>
      </c>
      <c r="G102" s="33"/>
      <c r="H102" s="104" t="n">
        <f aca="false">G102*F102</f>
        <v>0</v>
      </c>
      <c r="I102" s="36" t="n">
        <f aca="false">IFERROR(15432.3584/G102,0)</f>
        <v>0</v>
      </c>
      <c r="J102" s="103"/>
      <c r="K102" s="32"/>
      <c r="L102" s="32"/>
      <c r="M102" s="103"/>
      <c r="N102" s="105"/>
      <c r="O102" s="106"/>
      <c r="P102" s="103"/>
      <c r="Q102" s="107"/>
      <c r="R102" s="38" t="n">
        <f aca="false">Q103/100</f>
        <v>0</v>
      </c>
      <c r="S102" s="108"/>
      <c r="T102" s="109" t="n">
        <f aca="false">(N102*S102)/1000</f>
        <v>0</v>
      </c>
      <c r="U102" s="103"/>
      <c r="V102" s="103"/>
      <c r="W102" s="103"/>
      <c r="X102" s="111"/>
      <c r="Y102" s="111"/>
      <c r="Z102" s="111"/>
      <c r="AA102" s="103"/>
      <c r="AB102" s="53"/>
      <c r="AC102" s="54" t="n">
        <f aca="false">R102+O104+H102+J103</f>
        <v>0</v>
      </c>
      <c r="AD102" s="54" t="n">
        <f aca="false">AC102*20</f>
        <v>0</v>
      </c>
      <c r="AE102" s="54" t="n">
        <f aca="false">AC102*50</f>
        <v>0</v>
      </c>
      <c r="AF102" s="54" t="n">
        <f aca="false">AC102*250</f>
        <v>0</v>
      </c>
      <c r="AG102" s="54" t="n">
        <f aca="false">AC102*1000</f>
        <v>0</v>
      </c>
      <c r="AH102" s="54" t="n">
        <f aca="false">AC102*5000</f>
        <v>0</v>
      </c>
    </row>
    <row r="103" customFormat="false" ht="15" hidden="false" customHeight="true" outlineLevel="0" collapsed="false">
      <c r="B103" s="102"/>
      <c r="C103" s="14"/>
      <c r="D103" s="103"/>
      <c r="E103" s="33"/>
      <c r="F103" s="104"/>
      <c r="G103" s="33"/>
      <c r="H103" s="104"/>
      <c r="I103" s="36"/>
      <c r="J103" s="32"/>
      <c r="K103" s="32"/>
      <c r="L103" s="32"/>
      <c r="M103" s="103"/>
      <c r="N103" s="105"/>
      <c r="O103" s="106"/>
      <c r="P103" s="103"/>
      <c r="Q103" s="33"/>
      <c r="R103" s="38"/>
      <c r="S103" s="108"/>
      <c r="T103" s="109"/>
      <c r="U103" s="103"/>
      <c r="V103" s="103"/>
      <c r="W103" s="103"/>
      <c r="X103" s="111"/>
      <c r="Y103" s="111"/>
      <c r="Z103" s="111"/>
      <c r="AA103" s="103"/>
      <c r="AB103" s="53"/>
      <c r="AC103" s="54"/>
      <c r="AD103" s="54"/>
      <c r="AE103" s="54"/>
      <c r="AF103" s="54"/>
      <c r="AG103" s="54"/>
      <c r="AH103" s="54"/>
    </row>
    <row r="104" customFormat="false" ht="15" hidden="false" customHeight="true" outlineLevel="0" collapsed="false">
      <c r="B104" s="102"/>
      <c r="C104" s="14"/>
      <c r="D104" s="103"/>
      <c r="E104" s="33"/>
      <c r="F104" s="104"/>
      <c r="G104" s="33"/>
      <c r="H104" s="104"/>
      <c r="I104" s="36" t="n">
        <f aca="false">I102/2</f>
        <v>0</v>
      </c>
      <c r="J104" s="32"/>
      <c r="K104" s="32"/>
      <c r="L104" s="32"/>
      <c r="M104" s="37"/>
      <c r="N104" s="105"/>
      <c r="O104" s="38" t="n">
        <f aca="false">O102/500</f>
        <v>0</v>
      </c>
      <c r="P104" s="103"/>
      <c r="Q104" s="33"/>
      <c r="R104" s="38"/>
      <c r="S104" s="108"/>
      <c r="T104" s="54" t="n">
        <f aca="false">(N102/15.4323584)*(S102/3.28083989501312)*0.1</f>
        <v>0</v>
      </c>
      <c r="U104" s="103"/>
      <c r="V104" s="103"/>
      <c r="W104" s="103"/>
      <c r="X104" s="111"/>
      <c r="Y104" s="111"/>
      <c r="Z104" s="111"/>
      <c r="AA104" s="103"/>
      <c r="AB104" s="53"/>
      <c r="AC104" s="54"/>
      <c r="AD104" s="54"/>
      <c r="AE104" s="54"/>
      <c r="AF104" s="54"/>
      <c r="AG104" s="54"/>
      <c r="AH104" s="54"/>
    </row>
    <row r="105" customFormat="false" ht="15" hidden="false" customHeight="true" outlineLevel="0" collapsed="false">
      <c r="B105" s="102" t="n">
        <v>34</v>
      </c>
      <c r="C105" s="14" t="s">
        <v>102</v>
      </c>
      <c r="D105" s="103"/>
      <c r="E105" s="33"/>
      <c r="F105" s="104" t="n">
        <f aca="false">E105/15432.3584</f>
        <v>0</v>
      </c>
      <c r="G105" s="33"/>
      <c r="H105" s="104" t="n">
        <f aca="false">G105*F105</f>
        <v>0</v>
      </c>
      <c r="I105" s="36" t="n">
        <f aca="false">IFERROR(15432.3584/G105,0)</f>
        <v>0</v>
      </c>
      <c r="J105" s="103"/>
      <c r="K105" s="32"/>
      <c r="L105" s="32"/>
      <c r="M105" s="103"/>
      <c r="N105" s="105"/>
      <c r="O105" s="106"/>
      <c r="P105" s="103"/>
      <c r="Q105" s="107"/>
      <c r="R105" s="38" t="n">
        <f aca="false">Q106/100</f>
        <v>0</v>
      </c>
      <c r="S105" s="108"/>
      <c r="T105" s="109" t="n">
        <f aca="false">(N105*S105)/1000</f>
        <v>0</v>
      </c>
      <c r="U105" s="103"/>
      <c r="V105" s="103"/>
      <c r="W105" s="103"/>
      <c r="X105" s="111"/>
      <c r="Y105" s="111"/>
      <c r="Z105" s="111"/>
      <c r="AA105" s="103"/>
      <c r="AB105" s="53"/>
      <c r="AC105" s="54" t="n">
        <f aca="false">R105+O107+H105+J106</f>
        <v>0</v>
      </c>
      <c r="AD105" s="54" t="n">
        <f aca="false">AC105*20</f>
        <v>0</v>
      </c>
      <c r="AE105" s="54" t="n">
        <f aca="false">AC105*50</f>
        <v>0</v>
      </c>
      <c r="AF105" s="54" t="n">
        <f aca="false">AC105*250</f>
        <v>0</v>
      </c>
      <c r="AG105" s="54" t="n">
        <f aca="false">AC105*1000</f>
        <v>0</v>
      </c>
      <c r="AH105" s="54" t="n">
        <f aca="false">AC105*5000</f>
        <v>0</v>
      </c>
    </row>
    <row r="106" customFormat="false" ht="15" hidden="false" customHeight="true" outlineLevel="0" collapsed="false">
      <c r="B106" s="102"/>
      <c r="C106" s="14"/>
      <c r="D106" s="103"/>
      <c r="E106" s="33"/>
      <c r="F106" s="104"/>
      <c r="G106" s="33"/>
      <c r="H106" s="104"/>
      <c r="I106" s="36"/>
      <c r="J106" s="32"/>
      <c r="K106" s="32"/>
      <c r="L106" s="32"/>
      <c r="M106" s="103"/>
      <c r="N106" s="105"/>
      <c r="O106" s="106"/>
      <c r="P106" s="103"/>
      <c r="Q106" s="33"/>
      <c r="R106" s="38"/>
      <c r="S106" s="108"/>
      <c r="T106" s="109"/>
      <c r="U106" s="103"/>
      <c r="V106" s="103"/>
      <c r="W106" s="103"/>
      <c r="X106" s="111"/>
      <c r="Y106" s="111"/>
      <c r="Z106" s="111"/>
      <c r="AA106" s="103"/>
      <c r="AB106" s="53"/>
      <c r="AC106" s="54"/>
      <c r="AD106" s="54"/>
      <c r="AE106" s="54"/>
      <c r="AF106" s="54"/>
      <c r="AG106" s="54"/>
      <c r="AH106" s="54"/>
    </row>
    <row r="107" customFormat="false" ht="15" hidden="false" customHeight="true" outlineLevel="0" collapsed="false">
      <c r="B107" s="102"/>
      <c r="C107" s="14"/>
      <c r="D107" s="103"/>
      <c r="E107" s="33"/>
      <c r="F107" s="104"/>
      <c r="G107" s="33"/>
      <c r="H107" s="104"/>
      <c r="I107" s="36" t="n">
        <f aca="false">I105/2</f>
        <v>0</v>
      </c>
      <c r="J107" s="32"/>
      <c r="K107" s="32"/>
      <c r="L107" s="32"/>
      <c r="M107" s="37"/>
      <c r="N107" s="105"/>
      <c r="O107" s="38" t="n">
        <f aca="false">O105/500</f>
        <v>0</v>
      </c>
      <c r="P107" s="103"/>
      <c r="Q107" s="33"/>
      <c r="R107" s="38"/>
      <c r="S107" s="108"/>
      <c r="T107" s="54" t="n">
        <f aca="false">(N105/15.4323584)*(S105/3.28083989501312)*0.1</f>
        <v>0</v>
      </c>
      <c r="U107" s="103"/>
      <c r="V107" s="103"/>
      <c r="W107" s="103"/>
      <c r="X107" s="111"/>
      <c r="Y107" s="111"/>
      <c r="Z107" s="111"/>
      <c r="AA107" s="103"/>
      <c r="AB107" s="53"/>
      <c r="AC107" s="54"/>
      <c r="AD107" s="54"/>
      <c r="AE107" s="54"/>
      <c r="AF107" s="54"/>
      <c r="AG107" s="54"/>
      <c r="AH107" s="54"/>
    </row>
    <row r="108" customFormat="false" ht="15" hidden="false" customHeight="true" outlineLevel="0" collapsed="false">
      <c r="B108" s="102" t="n">
        <v>35</v>
      </c>
      <c r="C108" s="14" t="s">
        <v>102</v>
      </c>
      <c r="D108" s="103"/>
      <c r="E108" s="33"/>
      <c r="F108" s="104" t="n">
        <f aca="false">E108/15432.3584</f>
        <v>0</v>
      </c>
      <c r="G108" s="33"/>
      <c r="H108" s="104" t="n">
        <f aca="false">G108*F108</f>
        <v>0</v>
      </c>
      <c r="I108" s="36" t="n">
        <f aca="false">IFERROR(15432.3584/G108,0)</f>
        <v>0</v>
      </c>
      <c r="J108" s="103"/>
      <c r="K108" s="32"/>
      <c r="L108" s="32"/>
      <c r="M108" s="103"/>
      <c r="N108" s="105"/>
      <c r="O108" s="106"/>
      <c r="P108" s="103"/>
      <c r="Q108" s="107"/>
      <c r="R108" s="38" t="n">
        <f aca="false">Q109/100</f>
        <v>0</v>
      </c>
      <c r="S108" s="108"/>
      <c r="T108" s="109" t="n">
        <f aca="false">(N108*S108)/1000</f>
        <v>0</v>
      </c>
      <c r="U108" s="103"/>
      <c r="V108" s="103"/>
      <c r="W108" s="103"/>
      <c r="X108" s="111"/>
      <c r="Y108" s="111"/>
      <c r="Z108" s="111"/>
      <c r="AA108" s="103"/>
      <c r="AB108" s="53"/>
      <c r="AC108" s="54" t="n">
        <f aca="false">R108+O110+H108+J109</f>
        <v>0</v>
      </c>
      <c r="AD108" s="54" t="n">
        <f aca="false">AC108*20</f>
        <v>0</v>
      </c>
      <c r="AE108" s="54" t="n">
        <f aca="false">AC108*50</f>
        <v>0</v>
      </c>
      <c r="AF108" s="54" t="n">
        <f aca="false">AC108*250</f>
        <v>0</v>
      </c>
      <c r="AG108" s="54" t="n">
        <f aca="false">AC108*1000</f>
        <v>0</v>
      </c>
      <c r="AH108" s="54" t="n">
        <f aca="false">AC108*5000</f>
        <v>0</v>
      </c>
    </row>
    <row r="109" customFormat="false" ht="15" hidden="false" customHeight="true" outlineLevel="0" collapsed="false">
      <c r="B109" s="102"/>
      <c r="C109" s="14"/>
      <c r="D109" s="103"/>
      <c r="E109" s="33"/>
      <c r="F109" s="104"/>
      <c r="G109" s="33"/>
      <c r="H109" s="104"/>
      <c r="I109" s="36"/>
      <c r="J109" s="32"/>
      <c r="K109" s="32"/>
      <c r="L109" s="32"/>
      <c r="M109" s="103"/>
      <c r="N109" s="105"/>
      <c r="O109" s="106"/>
      <c r="P109" s="103"/>
      <c r="Q109" s="33"/>
      <c r="R109" s="38"/>
      <c r="S109" s="108"/>
      <c r="T109" s="109"/>
      <c r="U109" s="103"/>
      <c r="V109" s="103"/>
      <c r="W109" s="103"/>
      <c r="X109" s="111"/>
      <c r="Y109" s="111"/>
      <c r="Z109" s="111"/>
      <c r="AA109" s="103"/>
      <c r="AB109" s="53"/>
      <c r="AC109" s="54"/>
      <c r="AD109" s="54"/>
      <c r="AE109" s="54"/>
      <c r="AF109" s="54"/>
      <c r="AG109" s="54"/>
      <c r="AH109" s="54"/>
    </row>
    <row r="110" customFormat="false" ht="15" hidden="false" customHeight="true" outlineLevel="0" collapsed="false">
      <c r="B110" s="102"/>
      <c r="C110" s="14"/>
      <c r="D110" s="103"/>
      <c r="E110" s="33"/>
      <c r="F110" s="104"/>
      <c r="G110" s="33"/>
      <c r="H110" s="104"/>
      <c r="I110" s="36" t="n">
        <f aca="false">I108/2</f>
        <v>0</v>
      </c>
      <c r="J110" s="32"/>
      <c r="K110" s="32"/>
      <c r="L110" s="32"/>
      <c r="M110" s="37"/>
      <c r="N110" s="105"/>
      <c r="O110" s="38" t="n">
        <f aca="false">O108/500</f>
        <v>0</v>
      </c>
      <c r="P110" s="103"/>
      <c r="Q110" s="33"/>
      <c r="R110" s="38"/>
      <c r="S110" s="108"/>
      <c r="T110" s="54" t="n">
        <f aca="false">(N108/15.4323584)*(S108/3.28083989501312)*0.1</f>
        <v>0</v>
      </c>
      <c r="U110" s="103"/>
      <c r="V110" s="103"/>
      <c r="W110" s="103"/>
      <c r="X110" s="111"/>
      <c r="Y110" s="111"/>
      <c r="Z110" s="111"/>
      <c r="AA110" s="103"/>
      <c r="AB110" s="53"/>
      <c r="AC110" s="54"/>
      <c r="AD110" s="54"/>
      <c r="AE110" s="54"/>
      <c r="AF110" s="54"/>
      <c r="AG110" s="54"/>
      <c r="AH110" s="54"/>
    </row>
    <row r="111" customFormat="false" ht="15" hidden="false" customHeight="true" outlineLevel="0" collapsed="false">
      <c r="B111" s="102" t="n">
        <v>36</v>
      </c>
      <c r="C111" s="14" t="s">
        <v>102</v>
      </c>
      <c r="D111" s="103"/>
      <c r="E111" s="33"/>
      <c r="F111" s="104" t="n">
        <f aca="false">E111/15432.3584</f>
        <v>0</v>
      </c>
      <c r="G111" s="33"/>
      <c r="H111" s="104" t="n">
        <f aca="false">G111*F111</f>
        <v>0</v>
      </c>
      <c r="I111" s="36" t="n">
        <f aca="false">IFERROR(15432.3584/G111,0)</f>
        <v>0</v>
      </c>
      <c r="J111" s="103"/>
      <c r="K111" s="32"/>
      <c r="L111" s="32"/>
      <c r="M111" s="103"/>
      <c r="N111" s="105"/>
      <c r="O111" s="106"/>
      <c r="P111" s="103"/>
      <c r="Q111" s="107"/>
      <c r="R111" s="38" t="n">
        <f aca="false">Q112/100</f>
        <v>0</v>
      </c>
      <c r="S111" s="108"/>
      <c r="T111" s="109" t="n">
        <f aca="false">(N111*S111)/1000</f>
        <v>0</v>
      </c>
      <c r="U111" s="103"/>
      <c r="V111" s="103"/>
      <c r="W111" s="103"/>
      <c r="X111" s="111"/>
      <c r="Y111" s="111"/>
      <c r="Z111" s="111"/>
      <c r="AA111" s="103"/>
      <c r="AB111" s="53"/>
      <c r="AC111" s="54" t="n">
        <f aca="false">R111+O113+H111+J112</f>
        <v>0</v>
      </c>
      <c r="AD111" s="54" t="n">
        <f aca="false">AC111*20</f>
        <v>0</v>
      </c>
      <c r="AE111" s="54" t="n">
        <f aca="false">AC111*50</f>
        <v>0</v>
      </c>
      <c r="AF111" s="54" t="n">
        <f aca="false">AC111*250</f>
        <v>0</v>
      </c>
      <c r="AG111" s="54" t="n">
        <f aca="false">AC111*1000</f>
        <v>0</v>
      </c>
      <c r="AH111" s="54" t="n">
        <f aca="false">AC111*5000</f>
        <v>0</v>
      </c>
    </row>
    <row r="112" customFormat="false" ht="15" hidden="false" customHeight="true" outlineLevel="0" collapsed="false">
      <c r="B112" s="102"/>
      <c r="C112" s="14"/>
      <c r="D112" s="103"/>
      <c r="E112" s="33"/>
      <c r="F112" s="104"/>
      <c r="G112" s="33"/>
      <c r="H112" s="104"/>
      <c r="I112" s="36"/>
      <c r="J112" s="32"/>
      <c r="K112" s="32"/>
      <c r="L112" s="32"/>
      <c r="M112" s="103"/>
      <c r="N112" s="105"/>
      <c r="O112" s="106"/>
      <c r="P112" s="103"/>
      <c r="Q112" s="33"/>
      <c r="R112" s="38"/>
      <c r="S112" s="108"/>
      <c r="T112" s="109"/>
      <c r="U112" s="103"/>
      <c r="V112" s="103"/>
      <c r="W112" s="103"/>
      <c r="X112" s="111"/>
      <c r="Y112" s="111"/>
      <c r="Z112" s="111"/>
      <c r="AA112" s="103"/>
      <c r="AB112" s="53"/>
      <c r="AC112" s="54"/>
      <c r="AD112" s="54"/>
      <c r="AE112" s="54"/>
      <c r="AF112" s="54"/>
      <c r="AG112" s="54"/>
      <c r="AH112" s="54"/>
    </row>
    <row r="113" customFormat="false" ht="15" hidden="false" customHeight="true" outlineLevel="0" collapsed="false">
      <c r="B113" s="102"/>
      <c r="C113" s="14"/>
      <c r="D113" s="103"/>
      <c r="E113" s="33"/>
      <c r="F113" s="104"/>
      <c r="G113" s="33"/>
      <c r="H113" s="104"/>
      <c r="I113" s="36" t="n">
        <f aca="false">I111/2</f>
        <v>0</v>
      </c>
      <c r="J113" s="32"/>
      <c r="K113" s="32"/>
      <c r="L113" s="32"/>
      <c r="M113" s="37"/>
      <c r="N113" s="105"/>
      <c r="O113" s="38" t="n">
        <f aca="false">O111/500</f>
        <v>0</v>
      </c>
      <c r="P113" s="103"/>
      <c r="Q113" s="33"/>
      <c r="R113" s="38"/>
      <c r="S113" s="108"/>
      <c r="T113" s="54" t="n">
        <f aca="false">(N111/15.4323584)*(S111/3.28083989501312)*0.1</f>
        <v>0</v>
      </c>
      <c r="U113" s="103"/>
      <c r="V113" s="103"/>
      <c r="W113" s="103"/>
      <c r="X113" s="111"/>
      <c r="Y113" s="111"/>
      <c r="Z113" s="111"/>
      <c r="AA113" s="103"/>
      <c r="AB113" s="53"/>
      <c r="AC113" s="54"/>
      <c r="AD113" s="54"/>
      <c r="AE113" s="54"/>
      <c r="AF113" s="54"/>
      <c r="AG113" s="54"/>
      <c r="AH113" s="54"/>
    </row>
    <row r="114" customFormat="false" ht="15" hidden="false" customHeight="true" outlineLevel="0" collapsed="false">
      <c r="B114" s="102" t="n">
        <v>37</v>
      </c>
      <c r="C114" s="14" t="s">
        <v>102</v>
      </c>
      <c r="D114" s="103"/>
      <c r="E114" s="33"/>
      <c r="F114" s="104" t="n">
        <f aca="false">E114/15432.3584</f>
        <v>0</v>
      </c>
      <c r="G114" s="33"/>
      <c r="H114" s="104" t="n">
        <f aca="false">G114*F114</f>
        <v>0</v>
      </c>
      <c r="I114" s="36" t="n">
        <f aca="false">IFERROR(15432.3584/G114,0)</f>
        <v>0</v>
      </c>
      <c r="J114" s="103"/>
      <c r="K114" s="32"/>
      <c r="L114" s="32"/>
      <c r="M114" s="103"/>
      <c r="N114" s="105"/>
      <c r="O114" s="106"/>
      <c r="P114" s="103"/>
      <c r="Q114" s="107"/>
      <c r="R114" s="38" t="n">
        <f aca="false">Q115/100</f>
        <v>0</v>
      </c>
      <c r="S114" s="108"/>
      <c r="T114" s="109" t="n">
        <f aca="false">(N114*S114)/1000</f>
        <v>0</v>
      </c>
      <c r="U114" s="103"/>
      <c r="V114" s="103"/>
      <c r="W114" s="103"/>
      <c r="X114" s="111"/>
      <c r="Y114" s="111"/>
      <c r="Z114" s="111"/>
      <c r="AA114" s="103"/>
      <c r="AB114" s="53"/>
      <c r="AC114" s="54" t="n">
        <f aca="false">R114+O116+H114+J115</f>
        <v>0</v>
      </c>
      <c r="AD114" s="54" t="n">
        <f aca="false">AC114*20</f>
        <v>0</v>
      </c>
      <c r="AE114" s="54" t="n">
        <f aca="false">AC114*50</f>
        <v>0</v>
      </c>
      <c r="AF114" s="54" t="n">
        <f aca="false">AC114*250</f>
        <v>0</v>
      </c>
      <c r="AG114" s="54" t="n">
        <f aca="false">AC114*1000</f>
        <v>0</v>
      </c>
      <c r="AH114" s="54" t="n">
        <f aca="false">AC114*5000</f>
        <v>0</v>
      </c>
    </row>
    <row r="115" customFormat="false" ht="15" hidden="false" customHeight="true" outlineLevel="0" collapsed="false">
      <c r="B115" s="102"/>
      <c r="C115" s="14"/>
      <c r="D115" s="103"/>
      <c r="E115" s="33"/>
      <c r="F115" s="104"/>
      <c r="G115" s="33"/>
      <c r="H115" s="104"/>
      <c r="I115" s="36"/>
      <c r="J115" s="32"/>
      <c r="K115" s="32"/>
      <c r="L115" s="32"/>
      <c r="M115" s="103"/>
      <c r="N115" s="105"/>
      <c r="O115" s="106"/>
      <c r="P115" s="103"/>
      <c r="Q115" s="33"/>
      <c r="R115" s="38"/>
      <c r="S115" s="108"/>
      <c r="T115" s="109"/>
      <c r="U115" s="103"/>
      <c r="V115" s="103"/>
      <c r="W115" s="103"/>
      <c r="X115" s="111"/>
      <c r="Y115" s="111"/>
      <c r="Z115" s="111"/>
      <c r="AA115" s="103"/>
      <c r="AB115" s="53"/>
      <c r="AC115" s="54"/>
      <c r="AD115" s="54"/>
      <c r="AE115" s="54"/>
      <c r="AF115" s="54"/>
      <c r="AG115" s="54"/>
      <c r="AH115" s="54"/>
    </row>
    <row r="116" customFormat="false" ht="15" hidden="false" customHeight="true" outlineLevel="0" collapsed="false">
      <c r="B116" s="102"/>
      <c r="C116" s="14"/>
      <c r="D116" s="103"/>
      <c r="E116" s="33"/>
      <c r="F116" s="104"/>
      <c r="G116" s="33"/>
      <c r="H116" s="104"/>
      <c r="I116" s="36" t="n">
        <f aca="false">I114/2</f>
        <v>0</v>
      </c>
      <c r="J116" s="32"/>
      <c r="K116" s="32"/>
      <c r="L116" s="32"/>
      <c r="M116" s="37"/>
      <c r="N116" s="105"/>
      <c r="O116" s="38" t="n">
        <f aca="false">O114/500</f>
        <v>0</v>
      </c>
      <c r="P116" s="103"/>
      <c r="Q116" s="33"/>
      <c r="R116" s="38"/>
      <c r="S116" s="108"/>
      <c r="T116" s="54" t="n">
        <f aca="false">(N114/15.4323584)*(S114/3.28083989501312)*0.1</f>
        <v>0</v>
      </c>
      <c r="U116" s="103"/>
      <c r="V116" s="103"/>
      <c r="W116" s="103"/>
      <c r="X116" s="111"/>
      <c r="Y116" s="111"/>
      <c r="Z116" s="111"/>
      <c r="AA116" s="103"/>
      <c r="AB116" s="53"/>
      <c r="AC116" s="54"/>
      <c r="AD116" s="54"/>
      <c r="AE116" s="54"/>
      <c r="AF116" s="54"/>
      <c r="AG116" s="54"/>
      <c r="AH116" s="54"/>
    </row>
    <row r="117" customFormat="false" ht="15" hidden="false" customHeight="true" outlineLevel="0" collapsed="false">
      <c r="B117" s="102" t="n">
        <v>38</v>
      </c>
      <c r="C117" s="14" t="s">
        <v>102</v>
      </c>
      <c r="D117" s="103"/>
      <c r="E117" s="33"/>
      <c r="F117" s="104" t="n">
        <f aca="false">E117/15432.3584</f>
        <v>0</v>
      </c>
      <c r="G117" s="33"/>
      <c r="H117" s="104" t="n">
        <f aca="false">G117*F117</f>
        <v>0</v>
      </c>
      <c r="I117" s="36" t="n">
        <f aca="false">IFERROR(15432.3584/G117,0)</f>
        <v>0</v>
      </c>
      <c r="J117" s="103"/>
      <c r="K117" s="32"/>
      <c r="L117" s="32"/>
      <c r="M117" s="103"/>
      <c r="N117" s="105"/>
      <c r="O117" s="106"/>
      <c r="P117" s="103"/>
      <c r="Q117" s="107"/>
      <c r="R117" s="38" t="n">
        <f aca="false">Q118/100</f>
        <v>0</v>
      </c>
      <c r="S117" s="108"/>
      <c r="T117" s="109" t="n">
        <f aca="false">(N117*S117)/1000</f>
        <v>0</v>
      </c>
      <c r="U117" s="103"/>
      <c r="V117" s="103"/>
      <c r="W117" s="103"/>
      <c r="X117" s="111"/>
      <c r="Y117" s="111"/>
      <c r="Z117" s="111"/>
      <c r="AA117" s="103"/>
      <c r="AB117" s="53"/>
      <c r="AC117" s="54" t="n">
        <f aca="false">R117+O119+H117+J118</f>
        <v>0</v>
      </c>
      <c r="AD117" s="54" t="n">
        <f aca="false">AC117*20</f>
        <v>0</v>
      </c>
      <c r="AE117" s="54" t="n">
        <f aca="false">AC117*50</f>
        <v>0</v>
      </c>
      <c r="AF117" s="54" t="n">
        <f aca="false">AC117*250</f>
        <v>0</v>
      </c>
      <c r="AG117" s="54" t="n">
        <f aca="false">AC117*1000</f>
        <v>0</v>
      </c>
      <c r="AH117" s="54" t="n">
        <f aca="false">AC117*5000</f>
        <v>0</v>
      </c>
    </row>
    <row r="118" customFormat="false" ht="15" hidden="false" customHeight="true" outlineLevel="0" collapsed="false">
      <c r="B118" s="102"/>
      <c r="C118" s="14"/>
      <c r="D118" s="103"/>
      <c r="E118" s="33"/>
      <c r="F118" s="104"/>
      <c r="G118" s="33"/>
      <c r="H118" s="104"/>
      <c r="I118" s="36"/>
      <c r="J118" s="32"/>
      <c r="K118" s="32"/>
      <c r="L118" s="32"/>
      <c r="M118" s="103"/>
      <c r="N118" s="105"/>
      <c r="O118" s="106"/>
      <c r="P118" s="103"/>
      <c r="Q118" s="33"/>
      <c r="R118" s="38"/>
      <c r="S118" s="108"/>
      <c r="T118" s="109"/>
      <c r="U118" s="103"/>
      <c r="V118" s="103"/>
      <c r="W118" s="103"/>
      <c r="X118" s="111"/>
      <c r="Y118" s="111"/>
      <c r="Z118" s="111"/>
      <c r="AA118" s="103"/>
      <c r="AB118" s="53"/>
      <c r="AC118" s="54"/>
      <c r="AD118" s="54"/>
      <c r="AE118" s="54"/>
      <c r="AF118" s="54"/>
      <c r="AG118" s="54"/>
      <c r="AH118" s="54"/>
    </row>
    <row r="119" customFormat="false" ht="15" hidden="false" customHeight="true" outlineLevel="0" collapsed="false">
      <c r="B119" s="102"/>
      <c r="C119" s="14"/>
      <c r="D119" s="103"/>
      <c r="E119" s="33"/>
      <c r="F119" s="104"/>
      <c r="G119" s="33"/>
      <c r="H119" s="104"/>
      <c r="I119" s="36" t="n">
        <f aca="false">I117/2</f>
        <v>0</v>
      </c>
      <c r="J119" s="32"/>
      <c r="K119" s="32"/>
      <c r="L119" s="32"/>
      <c r="M119" s="37"/>
      <c r="N119" s="105"/>
      <c r="O119" s="38" t="n">
        <f aca="false">O117/500</f>
        <v>0</v>
      </c>
      <c r="P119" s="103"/>
      <c r="Q119" s="33"/>
      <c r="R119" s="38"/>
      <c r="S119" s="108"/>
      <c r="T119" s="54" t="n">
        <f aca="false">(N117/15.4323584)*(S117/3.28083989501312)*0.1</f>
        <v>0</v>
      </c>
      <c r="U119" s="103"/>
      <c r="V119" s="103"/>
      <c r="W119" s="103"/>
      <c r="X119" s="111"/>
      <c r="Y119" s="111"/>
      <c r="Z119" s="111"/>
      <c r="AA119" s="103"/>
      <c r="AB119" s="53"/>
      <c r="AC119" s="54"/>
      <c r="AD119" s="54"/>
      <c r="AE119" s="54"/>
      <c r="AF119" s="54"/>
      <c r="AG119" s="54"/>
      <c r="AH119" s="54"/>
    </row>
    <row r="120" customFormat="false" ht="15" hidden="false" customHeight="true" outlineLevel="0" collapsed="false">
      <c r="B120" s="102" t="n">
        <v>39</v>
      </c>
      <c r="C120" s="14" t="s">
        <v>102</v>
      </c>
      <c r="D120" s="103"/>
      <c r="E120" s="33"/>
      <c r="F120" s="104" t="n">
        <f aca="false">E120/15432.3584</f>
        <v>0</v>
      </c>
      <c r="G120" s="33"/>
      <c r="H120" s="104" t="n">
        <f aca="false">G120*F120</f>
        <v>0</v>
      </c>
      <c r="I120" s="36" t="n">
        <f aca="false">IFERROR(15432.3584/G120,0)</f>
        <v>0</v>
      </c>
      <c r="J120" s="103"/>
      <c r="K120" s="32"/>
      <c r="L120" s="32"/>
      <c r="M120" s="103"/>
      <c r="N120" s="105"/>
      <c r="O120" s="106"/>
      <c r="P120" s="103"/>
      <c r="Q120" s="107"/>
      <c r="R120" s="38" t="n">
        <f aca="false">Q121/100</f>
        <v>0</v>
      </c>
      <c r="S120" s="108"/>
      <c r="T120" s="109" t="n">
        <f aca="false">(N120*S120)/1000</f>
        <v>0</v>
      </c>
      <c r="U120" s="103"/>
      <c r="V120" s="103"/>
      <c r="W120" s="103"/>
      <c r="X120" s="111"/>
      <c r="Y120" s="111"/>
      <c r="Z120" s="111"/>
      <c r="AA120" s="103"/>
      <c r="AB120" s="53"/>
      <c r="AC120" s="54" t="n">
        <f aca="false">R120+O122+H120+J121</f>
        <v>0</v>
      </c>
      <c r="AD120" s="54" t="n">
        <f aca="false">AC120*20</f>
        <v>0</v>
      </c>
      <c r="AE120" s="54" t="n">
        <f aca="false">AC120*50</f>
        <v>0</v>
      </c>
      <c r="AF120" s="54" t="n">
        <f aca="false">AC120*250</f>
        <v>0</v>
      </c>
      <c r="AG120" s="54" t="n">
        <f aca="false">AC120*1000</f>
        <v>0</v>
      </c>
      <c r="AH120" s="54" t="n">
        <f aca="false">AC120*5000</f>
        <v>0</v>
      </c>
    </row>
    <row r="121" customFormat="false" ht="15" hidden="false" customHeight="true" outlineLevel="0" collapsed="false">
      <c r="B121" s="102"/>
      <c r="C121" s="14"/>
      <c r="D121" s="103"/>
      <c r="E121" s="33"/>
      <c r="F121" s="104"/>
      <c r="G121" s="33"/>
      <c r="H121" s="104"/>
      <c r="I121" s="36"/>
      <c r="J121" s="32"/>
      <c r="K121" s="32"/>
      <c r="L121" s="32"/>
      <c r="M121" s="103"/>
      <c r="N121" s="105"/>
      <c r="O121" s="106"/>
      <c r="P121" s="103"/>
      <c r="Q121" s="33"/>
      <c r="R121" s="38"/>
      <c r="S121" s="108"/>
      <c r="T121" s="109"/>
      <c r="U121" s="103"/>
      <c r="V121" s="103"/>
      <c r="W121" s="103"/>
      <c r="X121" s="111"/>
      <c r="Y121" s="111"/>
      <c r="Z121" s="111"/>
      <c r="AA121" s="103"/>
      <c r="AB121" s="53"/>
      <c r="AC121" s="54"/>
      <c r="AD121" s="54"/>
      <c r="AE121" s="54"/>
      <c r="AF121" s="54"/>
      <c r="AG121" s="54"/>
      <c r="AH121" s="54"/>
    </row>
    <row r="122" customFormat="false" ht="15" hidden="false" customHeight="true" outlineLevel="0" collapsed="false">
      <c r="B122" s="102"/>
      <c r="C122" s="14"/>
      <c r="D122" s="103"/>
      <c r="E122" s="33"/>
      <c r="F122" s="104"/>
      <c r="G122" s="33"/>
      <c r="H122" s="104"/>
      <c r="I122" s="36" t="n">
        <f aca="false">I120/2</f>
        <v>0</v>
      </c>
      <c r="J122" s="32"/>
      <c r="K122" s="32"/>
      <c r="L122" s="32"/>
      <c r="M122" s="37"/>
      <c r="N122" s="105"/>
      <c r="O122" s="38" t="n">
        <f aca="false">O120/500</f>
        <v>0</v>
      </c>
      <c r="P122" s="103"/>
      <c r="Q122" s="33"/>
      <c r="R122" s="38"/>
      <c r="S122" s="108"/>
      <c r="T122" s="54" t="n">
        <f aca="false">(N120/15.4323584)*(S120/3.28083989501312)*0.1</f>
        <v>0</v>
      </c>
      <c r="U122" s="103"/>
      <c r="V122" s="103"/>
      <c r="W122" s="103"/>
      <c r="X122" s="111"/>
      <c r="Y122" s="111"/>
      <c r="Z122" s="111"/>
      <c r="AA122" s="103"/>
      <c r="AB122" s="53"/>
      <c r="AC122" s="54"/>
      <c r="AD122" s="54"/>
      <c r="AE122" s="54"/>
      <c r="AF122" s="54"/>
      <c r="AG122" s="54"/>
      <c r="AH122" s="54"/>
    </row>
    <row r="123" customFormat="false" ht="15" hidden="false" customHeight="true" outlineLevel="0" collapsed="false">
      <c r="B123" s="102" t="n">
        <v>40</v>
      </c>
      <c r="C123" s="14" t="s">
        <v>102</v>
      </c>
      <c r="D123" s="103"/>
      <c r="E123" s="33"/>
      <c r="F123" s="104" t="n">
        <f aca="false">E123/15432.3584</f>
        <v>0</v>
      </c>
      <c r="G123" s="33"/>
      <c r="H123" s="104" t="n">
        <f aca="false">G123*F123</f>
        <v>0</v>
      </c>
      <c r="I123" s="36" t="n">
        <f aca="false">IFERROR(15432.3584/G123,0)</f>
        <v>0</v>
      </c>
      <c r="J123" s="103"/>
      <c r="K123" s="32"/>
      <c r="L123" s="32"/>
      <c r="M123" s="103"/>
      <c r="N123" s="105"/>
      <c r="O123" s="106"/>
      <c r="P123" s="103"/>
      <c r="Q123" s="107"/>
      <c r="R123" s="38" t="n">
        <f aca="false">Q124/100</f>
        <v>0</v>
      </c>
      <c r="S123" s="108"/>
      <c r="T123" s="109" t="n">
        <f aca="false">(N123*S123)/1000</f>
        <v>0</v>
      </c>
      <c r="U123" s="103"/>
      <c r="V123" s="103"/>
      <c r="W123" s="103"/>
      <c r="X123" s="111"/>
      <c r="Y123" s="111"/>
      <c r="Z123" s="111"/>
      <c r="AA123" s="103"/>
      <c r="AB123" s="53"/>
      <c r="AC123" s="54" t="n">
        <f aca="false">R123+O125+H123+J124</f>
        <v>0</v>
      </c>
      <c r="AD123" s="54" t="n">
        <f aca="false">AC123*20</f>
        <v>0</v>
      </c>
      <c r="AE123" s="54" t="n">
        <f aca="false">AC123*50</f>
        <v>0</v>
      </c>
      <c r="AF123" s="54" t="n">
        <f aca="false">AC123*250</f>
        <v>0</v>
      </c>
      <c r="AG123" s="54" t="n">
        <f aca="false">AC123*1000</f>
        <v>0</v>
      </c>
      <c r="AH123" s="54" t="n">
        <f aca="false">AC123*5000</f>
        <v>0</v>
      </c>
    </row>
    <row r="124" customFormat="false" ht="15" hidden="false" customHeight="true" outlineLevel="0" collapsed="false">
      <c r="B124" s="102"/>
      <c r="C124" s="14"/>
      <c r="D124" s="103"/>
      <c r="E124" s="33"/>
      <c r="F124" s="104"/>
      <c r="G124" s="33"/>
      <c r="H124" s="104"/>
      <c r="I124" s="36"/>
      <c r="J124" s="32"/>
      <c r="K124" s="32"/>
      <c r="L124" s="32"/>
      <c r="M124" s="103"/>
      <c r="N124" s="105"/>
      <c r="O124" s="106"/>
      <c r="P124" s="103"/>
      <c r="Q124" s="33"/>
      <c r="R124" s="38"/>
      <c r="S124" s="108"/>
      <c r="T124" s="109"/>
      <c r="U124" s="103"/>
      <c r="V124" s="103"/>
      <c r="W124" s="103"/>
      <c r="X124" s="111"/>
      <c r="Y124" s="111"/>
      <c r="Z124" s="111"/>
      <c r="AA124" s="103"/>
      <c r="AB124" s="53"/>
      <c r="AC124" s="54"/>
      <c r="AD124" s="54"/>
      <c r="AE124" s="54"/>
      <c r="AF124" s="54"/>
      <c r="AG124" s="54"/>
      <c r="AH124" s="54"/>
    </row>
    <row r="125" customFormat="false" ht="15" hidden="false" customHeight="true" outlineLevel="0" collapsed="false">
      <c r="B125" s="102"/>
      <c r="C125" s="14"/>
      <c r="D125" s="103"/>
      <c r="E125" s="33"/>
      <c r="F125" s="104"/>
      <c r="G125" s="33"/>
      <c r="H125" s="104"/>
      <c r="I125" s="36" t="n">
        <f aca="false">I123/2</f>
        <v>0</v>
      </c>
      <c r="J125" s="32"/>
      <c r="K125" s="32"/>
      <c r="L125" s="32"/>
      <c r="M125" s="37"/>
      <c r="N125" s="105"/>
      <c r="O125" s="38" t="n">
        <f aca="false">O123/500</f>
        <v>0</v>
      </c>
      <c r="P125" s="103"/>
      <c r="Q125" s="33"/>
      <c r="R125" s="38"/>
      <c r="S125" s="108"/>
      <c r="T125" s="54" t="n">
        <f aca="false">(N123/15.4323584)*(S123/3.28083989501312)*0.1</f>
        <v>0</v>
      </c>
      <c r="U125" s="103"/>
      <c r="V125" s="103"/>
      <c r="W125" s="103"/>
      <c r="X125" s="111"/>
      <c r="Y125" s="111"/>
      <c r="Z125" s="111"/>
      <c r="AA125" s="103"/>
      <c r="AB125" s="53"/>
      <c r="AC125" s="54"/>
      <c r="AD125" s="54"/>
      <c r="AE125" s="54"/>
      <c r="AF125" s="54"/>
      <c r="AG125" s="54"/>
      <c r="AH125" s="54"/>
    </row>
    <row r="126" customFormat="false" ht="15" hidden="false" customHeight="true" outlineLevel="0" collapsed="false">
      <c r="B126" s="102" t="n">
        <v>41</v>
      </c>
      <c r="C126" s="14" t="s">
        <v>102</v>
      </c>
      <c r="D126" s="103"/>
      <c r="E126" s="33"/>
      <c r="F126" s="104" t="n">
        <f aca="false">E126/15432.3584</f>
        <v>0</v>
      </c>
      <c r="G126" s="33"/>
      <c r="H126" s="104" t="n">
        <f aca="false">G126*F126</f>
        <v>0</v>
      </c>
      <c r="I126" s="36" t="n">
        <f aca="false">IFERROR(15432.3584/G126,0)</f>
        <v>0</v>
      </c>
      <c r="J126" s="103"/>
      <c r="K126" s="32"/>
      <c r="L126" s="32"/>
      <c r="M126" s="103"/>
      <c r="N126" s="105"/>
      <c r="O126" s="106"/>
      <c r="P126" s="103"/>
      <c r="Q126" s="107"/>
      <c r="R126" s="38" t="n">
        <f aca="false">Q127/100</f>
        <v>0</v>
      </c>
      <c r="S126" s="108"/>
      <c r="T126" s="109" t="n">
        <f aca="false">(N126*S126)/1000</f>
        <v>0</v>
      </c>
      <c r="U126" s="103"/>
      <c r="V126" s="103"/>
      <c r="W126" s="103"/>
      <c r="X126" s="111"/>
      <c r="Y126" s="111"/>
      <c r="Z126" s="111"/>
      <c r="AA126" s="103"/>
      <c r="AB126" s="53"/>
      <c r="AC126" s="54" t="n">
        <f aca="false">R126+O128+H126+J127</f>
        <v>0</v>
      </c>
      <c r="AD126" s="54" t="n">
        <f aca="false">AC126*20</f>
        <v>0</v>
      </c>
      <c r="AE126" s="54" t="n">
        <f aca="false">AC126*50</f>
        <v>0</v>
      </c>
      <c r="AF126" s="54" t="n">
        <f aca="false">AC126*250</f>
        <v>0</v>
      </c>
      <c r="AG126" s="54" t="n">
        <f aca="false">AC126*1000</f>
        <v>0</v>
      </c>
      <c r="AH126" s="54" t="n">
        <f aca="false">AC126*5000</f>
        <v>0</v>
      </c>
    </row>
    <row r="127" customFormat="false" ht="15" hidden="false" customHeight="true" outlineLevel="0" collapsed="false">
      <c r="B127" s="102"/>
      <c r="C127" s="14"/>
      <c r="D127" s="103"/>
      <c r="E127" s="33"/>
      <c r="F127" s="104"/>
      <c r="G127" s="33"/>
      <c r="H127" s="104"/>
      <c r="I127" s="36"/>
      <c r="J127" s="32"/>
      <c r="K127" s="32"/>
      <c r="L127" s="32"/>
      <c r="M127" s="103"/>
      <c r="N127" s="105"/>
      <c r="O127" s="106"/>
      <c r="P127" s="103"/>
      <c r="Q127" s="33"/>
      <c r="R127" s="38"/>
      <c r="S127" s="108"/>
      <c r="T127" s="109"/>
      <c r="U127" s="103"/>
      <c r="V127" s="103"/>
      <c r="W127" s="103"/>
      <c r="X127" s="111"/>
      <c r="Y127" s="111"/>
      <c r="Z127" s="111"/>
      <c r="AA127" s="103"/>
      <c r="AB127" s="53"/>
      <c r="AC127" s="54"/>
      <c r="AD127" s="54"/>
      <c r="AE127" s="54"/>
      <c r="AF127" s="54"/>
      <c r="AG127" s="54"/>
      <c r="AH127" s="54"/>
    </row>
    <row r="128" customFormat="false" ht="15" hidden="false" customHeight="true" outlineLevel="0" collapsed="false">
      <c r="B128" s="102"/>
      <c r="C128" s="14"/>
      <c r="D128" s="103"/>
      <c r="E128" s="33"/>
      <c r="F128" s="104"/>
      <c r="G128" s="33"/>
      <c r="H128" s="104"/>
      <c r="I128" s="36" t="n">
        <f aca="false">I126/2</f>
        <v>0</v>
      </c>
      <c r="J128" s="32"/>
      <c r="K128" s="32"/>
      <c r="L128" s="32"/>
      <c r="M128" s="37"/>
      <c r="N128" s="105"/>
      <c r="O128" s="38" t="n">
        <f aca="false">O126/500</f>
        <v>0</v>
      </c>
      <c r="P128" s="103"/>
      <c r="Q128" s="33"/>
      <c r="R128" s="38"/>
      <c r="S128" s="108"/>
      <c r="T128" s="54" t="n">
        <f aca="false">(N126/15.4323584)*(S126/3.28083989501312)*0.1</f>
        <v>0</v>
      </c>
      <c r="U128" s="103"/>
      <c r="V128" s="103"/>
      <c r="W128" s="103"/>
      <c r="X128" s="111"/>
      <c r="Y128" s="111"/>
      <c r="Z128" s="111"/>
      <c r="AA128" s="103"/>
      <c r="AB128" s="53"/>
      <c r="AC128" s="54"/>
      <c r="AD128" s="54"/>
      <c r="AE128" s="54"/>
      <c r="AF128" s="54"/>
      <c r="AG128" s="54"/>
      <c r="AH128" s="54"/>
    </row>
    <row r="129" customFormat="false" ht="15" hidden="false" customHeight="true" outlineLevel="0" collapsed="false">
      <c r="B129" s="102" t="n">
        <v>42</v>
      </c>
      <c r="C129" s="14" t="s">
        <v>102</v>
      </c>
      <c r="D129" s="103"/>
      <c r="E129" s="33"/>
      <c r="F129" s="104" t="n">
        <f aca="false">E129/15432.3584</f>
        <v>0</v>
      </c>
      <c r="G129" s="33"/>
      <c r="H129" s="104" t="n">
        <f aca="false">G129*F129</f>
        <v>0</v>
      </c>
      <c r="I129" s="36" t="n">
        <f aca="false">IFERROR(15432.3584/G129,0)</f>
        <v>0</v>
      </c>
      <c r="J129" s="103"/>
      <c r="K129" s="32"/>
      <c r="L129" s="32"/>
      <c r="M129" s="103"/>
      <c r="N129" s="105"/>
      <c r="O129" s="106"/>
      <c r="P129" s="103"/>
      <c r="Q129" s="107"/>
      <c r="R129" s="38" t="n">
        <f aca="false">Q130/100</f>
        <v>0</v>
      </c>
      <c r="S129" s="108"/>
      <c r="T129" s="109" t="n">
        <f aca="false">(N129*S129)/1000</f>
        <v>0</v>
      </c>
      <c r="U129" s="103"/>
      <c r="V129" s="103"/>
      <c r="W129" s="103"/>
      <c r="X129" s="111"/>
      <c r="Y129" s="111"/>
      <c r="Z129" s="111"/>
      <c r="AA129" s="103"/>
      <c r="AB129" s="53"/>
      <c r="AC129" s="54" t="n">
        <f aca="false">R129+O131+H129+J130</f>
        <v>0</v>
      </c>
      <c r="AD129" s="54" t="n">
        <f aca="false">AC129*20</f>
        <v>0</v>
      </c>
      <c r="AE129" s="54" t="n">
        <f aca="false">AC129*50</f>
        <v>0</v>
      </c>
      <c r="AF129" s="54" t="n">
        <f aca="false">AC129*250</f>
        <v>0</v>
      </c>
      <c r="AG129" s="54" t="n">
        <f aca="false">AC129*1000</f>
        <v>0</v>
      </c>
      <c r="AH129" s="54" t="n">
        <f aca="false">AC129*5000</f>
        <v>0</v>
      </c>
    </row>
    <row r="130" customFormat="false" ht="15" hidden="false" customHeight="true" outlineLevel="0" collapsed="false">
      <c r="B130" s="102"/>
      <c r="C130" s="14"/>
      <c r="D130" s="103"/>
      <c r="E130" s="33"/>
      <c r="F130" s="104"/>
      <c r="G130" s="33"/>
      <c r="H130" s="104"/>
      <c r="I130" s="36"/>
      <c r="J130" s="32"/>
      <c r="K130" s="32"/>
      <c r="L130" s="32"/>
      <c r="M130" s="103"/>
      <c r="N130" s="105"/>
      <c r="O130" s="106"/>
      <c r="P130" s="103"/>
      <c r="Q130" s="33"/>
      <c r="R130" s="38"/>
      <c r="S130" s="108"/>
      <c r="T130" s="109"/>
      <c r="U130" s="103"/>
      <c r="V130" s="103"/>
      <c r="W130" s="103"/>
      <c r="X130" s="111"/>
      <c r="Y130" s="111"/>
      <c r="Z130" s="111"/>
      <c r="AA130" s="103"/>
      <c r="AB130" s="53"/>
      <c r="AC130" s="54"/>
      <c r="AD130" s="54"/>
      <c r="AE130" s="54"/>
      <c r="AF130" s="54"/>
      <c r="AG130" s="54"/>
      <c r="AH130" s="54"/>
    </row>
    <row r="131" customFormat="false" ht="15" hidden="false" customHeight="true" outlineLevel="0" collapsed="false">
      <c r="B131" s="102"/>
      <c r="C131" s="14"/>
      <c r="D131" s="103"/>
      <c r="E131" s="33"/>
      <c r="F131" s="104"/>
      <c r="G131" s="33"/>
      <c r="H131" s="104"/>
      <c r="I131" s="36" t="n">
        <f aca="false">I129/2</f>
        <v>0</v>
      </c>
      <c r="J131" s="32"/>
      <c r="K131" s="32"/>
      <c r="L131" s="32"/>
      <c r="M131" s="37"/>
      <c r="N131" s="105"/>
      <c r="O131" s="38" t="n">
        <f aca="false">O129/500</f>
        <v>0</v>
      </c>
      <c r="P131" s="103"/>
      <c r="Q131" s="33"/>
      <c r="R131" s="38"/>
      <c r="S131" s="108"/>
      <c r="T131" s="54" t="n">
        <f aca="false">(N129/15.4323584)*(S129/3.28083989501312)*0.1</f>
        <v>0</v>
      </c>
      <c r="U131" s="103"/>
      <c r="V131" s="103"/>
      <c r="W131" s="103"/>
      <c r="X131" s="111"/>
      <c r="Y131" s="111"/>
      <c r="Z131" s="111"/>
      <c r="AA131" s="103"/>
      <c r="AB131" s="53"/>
      <c r="AC131" s="54"/>
      <c r="AD131" s="54"/>
      <c r="AE131" s="54"/>
      <c r="AF131" s="54"/>
      <c r="AG131" s="54"/>
      <c r="AH131" s="54"/>
    </row>
    <row r="132" customFormat="false" ht="15" hidden="false" customHeight="true" outlineLevel="0" collapsed="false">
      <c r="B132" s="102" t="n">
        <v>43</v>
      </c>
      <c r="C132" s="14" t="s">
        <v>102</v>
      </c>
      <c r="D132" s="103"/>
      <c r="E132" s="33"/>
      <c r="F132" s="104" t="n">
        <f aca="false">E132/15432.3584</f>
        <v>0</v>
      </c>
      <c r="G132" s="33"/>
      <c r="H132" s="104" t="n">
        <f aca="false">G132*F132</f>
        <v>0</v>
      </c>
      <c r="I132" s="36" t="n">
        <f aca="false">IFERROR(15432.3584/G132,0)</f>
        <v>0</v>
      </c>
      <c r="J132" s="103"/>
      <c r="K132" s="32"/>
      <c r="L132" s="32"/>
      <c r="M132" s="103"/>
      <c r="N132" s="105"/>
      <c r="O132" s="106"/>
      <c r="P132" s="103"/>
      <c r="Q132" s="107"/>
      <c r="R132" s="38" t="n">
        <f aca="false">Q133/100</f>
        <v>0</v>
      </c>
      <c r="S132" s="108"/>
      <c r="T132" s="109" t="n">
        <f aca="false">(N132*S132)/1000</f>
        <v>0</v>
      </c>
      <c r="U132" s="103"/>
      <c r="V132" s="103"/>
      <c r="W132" s="103"/>
      <c r="X132" s="111"/>
      <c r="Y132" s="111"/>
      <c r="Z132" s="111"/>
      <c r="AA132" s="103"/>
      <c r="AB132" s="53"/>
      <c r="AC132" s="54" t="n">
        <f aca="false">R132+O134+H132+J133</f>
        <v>0</v>
      </c>
      <c r="AD132" s="54" t="n">
        <f aca="false">AC132*20</f>
        <v>0</v>
      </c>
      <c r="AE132" s="54" t="n">
        <f aca="false">AC132*50</f>
        <v>0</v>
      </c>
      <c r="AF132" s="54" t="n">
        <f aca="false">AC132*250</f>
        <v>0</v>
      </c>
      <c r="AG132" s="54" t="n">
        <f aca="false">AC132*1000</f>
        <v>0</v>
      </c>
      <c r="AH132" s="54" t="n">
        <f aca="false">AC132*5000</f>
        <v>0</v>
      </c>
    </row>
    <row r="133" customFormat="false" ht="15" hidden="false" customHeight="true" outlineLevel="0" collapsed="false">
      <c r="B133" s="102"/>
      <c r="C133" s="14"/>
      <c r="D133" s="103"/>
      <c r="E133" s="33"/>
      <c r="F133" s="104"/>
      <c r="G133" s="33"/>
      <c r="H133" s="104"/>
      <c r="I133" s="36"/>
      <c r="J133" s="32"/>
      <c r="K133" s="32"/>
      <c r="L133" s="32"/>
      <c r="M133" s="103"/>
      <c r="N133" s="105"/>
      <c r="O133" s="106"/>
      <c r="P133" s="103"/>
      <c r="Q133" s="33"/>
      <c r="R133" s="38"/>
      <c r="S133" s="108"/>
      <c r="T133" s="109"/>
      <c r="U133" s="103"/>
      <c r="V133" s="103"/>
      <c r="W133" s="103"/>
      <c r="X133" s="111"/>
      <c r="Y133" s="111"/>
      <c r="Z133" s="111"/>
      <c r="AA133" s="103"/>
      <c r="AB133" s="53"/>
      <c r="AC133" s="54"/>
      <c r="AD133" s="54"/>
      <c r="AE133" s="54"/>
      <c r="AF133" s="54"/>
      <c r="AG133" s="54"/>
      <c r="AH133" s="54"/>
    </row>
    <row r="134" customFormat="false" ht="15" hidden="false" customHeight="true" outlineLevel="0" collapsed="false">
      <c r="B134" s="102"/>
      <c r="C134" s="14"/>
      <c r="D134" s="103"/>
      <c r="E134" s="33"/>
      <c r="F134" s="104"/>
      <c r="G134" s="33"/>
      <c r="H134" s="104"/>
      <c r="I134" s="36" t="n">
        <f aca="false">I132/2</f>
        <v>0</v>
      </c>
      <c r="J134" s="32"/>
      <c r="K134" s="32"/>
      <c r="L134" s="32"/>
      <c r="M134" s="37"/>
      <c r="N134" s="105"/>
      <c r="O134" s="38" t="n">
        <f aca="false">O132/500</f>
        <v>0</v>
      </c>
      <c r="P134" s="103"/>
      <c r="Q134" s="33"/>
      <c r="R134" s="38"/>
      <c r="S134" s="108"/>
      <c r="T134" s="54" t="n">
        <f aca="false">(N132/15.4323584)*(S132/3.28083989501312)*0.1</f>
        <v>0</v>
      </c>
      <c r="U134" s="103"/>
      <c r="V134" s="103"/>
      <c r="W134" s="103"/>
      <c r="X134" s="111"/>
      <c r="Y134" s="111"/>
      <c r="Z134" s="111"/>
      <c r="AA134" s="103"/>
      <c r="AB134" s="53"/>
      <c r="AC134" s="54"/>
      <c r="AD134" s="54"/>
      <c r="AE134" s="54"/>
      <c r="AF134" s="54"/>
      <c r="AG134" s="54"/>
      <c r="AH134" s="54"/>
    </row>
    <row r="135" customFormat="false" ht="15" hidden="false" customHeight="true" outlineLevel="0" collapsed="false">
      <c r="B135" s="102" t="n">
        <v>44</v>
      </c>
      <c r="C135" s="14" t="s">
        <v>102</v>
      </c>
      <c r="D135" s="103"/>
      <c r="E135" s="33"/>
      <c r="F135" s="104" t="n">
        <f aca="false">E135/15432.3584</f>
        <v>0</v>
      </c>
      <c r="G135" s="33"/>
      <c r="H135" s="104" t="n">
        <f aca="false">G135*F135</f>
        <v>0</v>
      </c>
      <c r="I135" s="36" t="n">
        <f aca="false">IFERROR(15432.3584/G135,0)</f>
        <v>0</v>
      </c>
      <c r="J135" s="103"/>
      <c r="K135" s="32"/>
      <c r="L135" s="32"/>
      <c r="M135" s="103"/>
      <c r="N135" s="105"/>
      <c r="O135" s="106"/>
      <c r="P135" s="103"/>
      <c r="Q135" s="107"/>
      <c r="R135" s="38" t="n">
        <f aca="false">Q136/100</f>
        <v>0</v>
      </c>
      <c r="S135" s="108"/>
      <c r="T135" s="109" t="n">
        <f aca="false">(N135*S135)/1000</f>
        <v>0</v>
      </c>
      <c r="U135" s="103"/>
      <c r="V135" s="103"/>
      <c r="W135" s="103"/>
      <c r="X135" s="111"/>
      <c r="Y135" s="111"/>
      <c r="Z135" s="111"/>
      <c r="AA135" s="103"/>
      <c r="AB135" s="53"/>
      <c r="AC135" s="54" t="n">
        <f aca="false">R135+O137+H135+J136</f>
        <v>0</v>
      </c>
      <c r="AD135" s="54" t="n">
        <f aca="false">AC135*20</f>
        <v>0</v>
      </c>
      <c r="AE135" s="54" t="n">
        <f aca="false">AC135*50</f>
        <v>0</v>
      </c>
      <c r="AF135" s="54" t="n">
        <f aca="false">AC135*250</f>
        <v>0</v>
      </c>
      <c r="AG135" s="54" t="n">
        <f aca="false">AC135*1000</f>
        <v>0</v>
      </c>
      <c r="AH135" s="54" t="n">
        <f aca="false">AC135*5000</f>
        <v>0</v>
      </c>
    </row>
    <row r="136" customFormat="false" ht="15" hidden="false" customHeight="true" outlineLevel="0" collapsed="false">
      <c r="B136" s="102"/>
      <c r="C136" s="14"/>
      <c r="D136" s="103"/>
      <c r="E136" s="33"/>
      <c r="F136" s="104"/>
      <c r="G136" s="33"/>
      <c r="H136" s="104"/>
      <c r="I136" s="36"/>
      <c r="J136" s="32"/>
      <c r="K136" s="32"/>
      <c r="L136" s="32"/>
      <c r="M136" s="103"/>
      <c r="N136" s="105"/>
      <c r="O136" s="106"/>
      <c r="P136" s="103"/>
      <c r="Q136" s="33"/>
      <c r="R136" s="38"/>
      <c r="S136" s="108"/>
      <c r="T136" s="109"/>
      <c r="U136" s="103"/>
      <c r="V136" s="103"/>
      <c r="W136" s="103"/>
      <c r="X136" s="111"/>
      <c r="Y136" s="111"/>
      <c r="Z136" s="111"/>
      <c r="AA136" s="103"/>
      <c r="AB136" s="53"/>
      <c r="AC136" s="54"/>
      <c r="AD136" s="54"/>
      <c r="AE136" s="54"/>
      <c r="AF136" s="54"/>
      <c r="AG136" s="54"/>
      <c r="AH136" s="54"/>
    </row>
    <row r="137" customFormat="false" ht="15" hidden="false" customHeight="true" outlineLevel="0" collapsed="false">
      <c r="B137" s="102"/>
      <c r="C137" s="14"/>
      <c r="D137" s="103"/>
      <c r="E137" s="33"/>
      <c r="F137" s="104"/>
      <c r="G137" s="33"/>
      <c r="H137" s="104"/>
      <c r="I137" s="36" t="n">
        <f aca="false">I135/2</f>
        <v>0</v>
      </c>
      <c r="J137" s="32"/>
      <c r="K137" s="32"/>
      <c r="L137" s="32"/>
      <c r="M137" s="37"/>
      <c r="N137" s="105"/>
      <c r="O137" s="38" t="n">
        <f aca="false">O135/500</f>
        <v>0</v>
      </c>
      <c r="P137" s="103"/>
      <c r="Q137" s="33"/>
      <c r="R137" s="38"/>
      <c r="S137" s="108"/>
      <c r="T137" s="54" t="n">
        <f aca="false">(N135/15.4323584)*(S135/3.28083989501312)*0.1</f>
        <v>0</v>
      </c>
      <c r="U137" s="103"/>
      <c r="V137" s="103"/>
      <c r="W137" s="103"/>
      <c r="X137" s="111"/>
      <c r="Y137" s="111"/>
      <c r="Z137" s="111"/>
      <c r="AA137" s="103"/>
      <c r="AB137" s="53"/>
      <c r="AC137" s="54"/>
      <c r="AD137" s="54"/>
      <c r="AE137" s="54"/>
      <c r="AF137" s="54"/>
      <c r="AG137" s="54"/>
      <c r="AH137" s="54"/>
    </row>
    <row r="138" customFormat="false" ht="15" hidden="false" customHeight="true" outlineLevel="0" collapsed="false">
      <c r="B138" s="102" t="n">
        <v>45</v>
      </c>
      <c r="C138" s="14" t="s">
        <v>102</v>
      </c>
      <c r="D138" s="103"/>
      <c r="E138" s="33"/>
      <c r="F138" s="104" t="n">
        <f aca="false">E138/15432.3584</f>
        <v>0</v>
      </c>
      <c r="G138" s="33"/>
      <c r="H138" s="104" t="n">
        <f aca="false">G138*F138</f>
        <v>0</v>
      </c>
      <c r="I138" s="36" t="n">
        <f aca="false">IFERROR(15432.3584/G138,0)</f>
        <v>0</v>
      </c>
      <c r="J138" s="103"/>
      <c r="K138" s="32"/>
      <c r="L138" s="32"/>
      <c r="M138" s="103"/>
      <c r="N138" s="105"/>
      <c r="O138" s="106"/>
      <c r="P138" s="103"/>
      <c r="Q138" s="107"/>
      <c r="R138" s="38" t="n">
        <f aca="false">Q139/100</f>
        <v>0</v>
      </c>
      <c r="S138" s="108"/>
      <c r="T138" s="109" t="n">
        <f aca="false">(N138*S138)/1000</f>
        <v>0</v>
      </c>
      <c r="U138" s="103"/>
      <c r="V138" s="103"/>
      <c r="W138" s="103"/>
      <c r="X138" s="111"/>
      <c r="Y138" s="111"/>
      <c r="Z138" s="111"/>
      <c r="AA138" s="103"/>
      <c r="AB138" s="53"/>
      <c r="AC138" s="54" t="n">
        <f aca="false">R138+O140+H138+J139</f>
        <v>0</v>
      </c>
      <c r="AD138" s="54" t="n">
        <f aca="false">AC138*20</f>
        <v>0</v>
      </c>
      <c r="AE138" s="54" t="n">
        <f aca="false">AC138*50</f>
        <v>0</v>
      </c>
      <c r="AF138" s="54" t="n">
        <f aca="false">AC138*250</f>
        <v>0</v>
      </c>
      <c r="AG138" s="54" t="n">
        <f aca="false">AC138*1000</f>
        <v>0</v>
      </c>
      <c r="AH138" s="54" t="n">
        <f aca="false">AC138*5000</f>
        <v>0</v>
      </c>
    </row>
    <row r="139" customFormat="false" ht="15" hidden="false" customHeight="true" outlineLevel="0" collapsed="false">
      <c r="B139" s="102"/>
      <c r="C139" s="14"/>
      <c r="D139" s="103"/>
      <c r="E139" s="33"/>
      <c r="F139" s="104"/>
      <c r="G139" s="33"/>
      <c r="H139" s="104"/>
      <c r="I139" s="36"/>
      <c r="J139" s="32"/>
      <c r="K139" s="32"/>
      <c r="L139" s="32"/>
      <c r="M139" s="103"/>
      <c r="N139" s="105"/>
      <c r="O139" s="106"/>
      <c r="P139" s="103"/>
      <c r="Q139" s="33"/>
      <c r="R139" s="38"/>
      <c r="S139" s="108"/>
      <c r="T139" s="109"/>
      <c r="U139" s="103"/>
      <c r="V139" s="103"/>
      <c r="W139" s="103"/>
      <c r="X139" s="111"/>
      <c r="Y139" s="111"/>
      <c r="Z139" s="111"/>
      <c r="AA139" s="103"/>
      <c r="AB139" s="53"/>
      <c r="AC139" s="54"/>
      <c r="AD139" s="54"/>
      <c r="AE139" s="54"/>
      <c r="AF139" s="54"/>
      <c r="AG139" s="54"/>
      <c r="AH139" s="54"/>
    </row>
    <row r="140" customFormat="false" ht="15" hidden="false" customHeight="true" outlineLevel="0" collapsed="false">
      <c r="B140" s="102"/>
      <c r="C140" s="14"/>
      <c r="D140" s="103"/>
      <c r="E140" s="33"/>
      <c r="F140" s="104"/>
      <c r="G140" s="33"/>
      <c r="H140" s="104"/>
      <c r="I140" s="36" t="n">
        <f aca="false">I138/2</f>
        <v>0</v>
      </c>
      <c r="J140" s="32"/>
      <c r="K140" s="32"/>
      <c r="L140" s="32"/>
      <c r="M140" s="37"/>
      <c r="N140" s="105"/>
      <c r="O140" s="38" t="n">
        <f aca="false">O138/500</f>
        <v>0</v>
      </c>
      <c r="P140" s="103"/>
      <c r="Q140" s="33"/>
      <c r="R140" s="38"/>
      <c r="S140" s="108"/>
      <c r="T140" s="54" t="n">
        <f aca="false">(N138/15.4323584)*(S138/3.28083989501312)*0.1</f>
        <v>0</v>
      </c>
      <c r="U140" s="103"/>
      <c r="V140" s="103"/>
      <c r="W140" s="103"/>
      <c r="X140" s="111"/>
      <c r="Y140" s="111"/>
      <c r="Z140" s="111"/>
      <c r="AA140" s="103"/>
      <c r="AB140" s="53"/>
      <c r="AC140" s="54"/>
      <c r="AD140" s="54"/>
      <c r="AE140" s="54"/>
      <c r="AF140" s="54"/>
      <c r="AG140" s="54"/>
      <c r="AH140" s="54"/>
    </row>
    <row r="141" customFormat="false" ht="15" hidden="false" customHeight="true" outlineLevel="0" collapsed="false">
      <c r="B141" s="102" t="n">
        <v>46</v>
      </c>
      <c r="C141" s="14" t="s">
        <v>102</v>
      </c>
      <c r="D141" s="103"/>
      <c r="E141" s="33"/>
      <c r="F141" s="104" t="n">
        <f aca="false">E141/15432.3584</f>
        <v>0</v>
      </c>
      <c r="G141" s="33"/>
      <c r="H141" s="104" t="n">
        <f aca="false">G141*F141</f>
        <v>0</v>
      </c>
      <c r="I141" s="36" t="n">
        <f aca="false">IFERROR(15432.3584/G141,0)</f>
        <v>0</v>
      </c>
      <c r="J141" s="103"/>
      <c r="K141" s="32"/>
      <c r="L141" s="32"/>
      <c r="M141" s="103"/>
      <c r="N141" s="105"/>
      <c r="O141" s="106"/>
      <c r="P141" s="103"/>
      <c r="Q141" s="107"/>
      <c r="R141" s="38" t="n">
        <f aca="false">Q142/100</f>
        <v>0</v>
      </c>
      <c r="S141" s="108"/>
      <c r="T141" s="109" t="n">
        <f aca="false">(N141*S141)/1000</f>
        <v>0</v>
      </c>
      <c r="U141" s="103"/>
      <c r="V141" s="103"/>
      <c r="W141" s="103"/>
      <c r="X141" s="111"/>
      <c r="Y141" s="111"/>
      <c r="Z141" s="111"/>
      <c r="AA141" s="103"/>
      <c r="AB141" s="53"/>
      <c r="AC141" s="54" t="n">
        <f aca="false">R141+O143+H141+J142</f>
        <v>0</v>
      </c>
      <c r="AD141" s="54" t="n">
        <f aca="false">AC141*20</f>
        <v>0</v>
      </c>
      <c r="AE141" s="54" t="n">
        <f aca="false">AC141*50</f>
        <v>0</v>
      </c>
      <c r="AF141" s="54" t="n">
        <f aca="false">AC141*250</f>
        <v>0</v>
      </c>
      <c r="AG141" s="54" t="n">
        <f aca="false">AC141*1000</f>
        <v>0</v>
      </c>
      <c r="AH141" s="54" t="n">
        <f aca="false">AC141*5000</f>
        <v>0</v>
      </c>
    </row>
    <row r="142" customFormat="false" ht="15" hidden="false" customHeight="true" outlineLevel="0" collapsed="false">
      <c r="B142" s="102"/>
      <c r="C142" s="14"/>
      <c r="D142" s="103"/>
      <c r="E142" s="33"/>
      <c r="F142" s="104"/>
      <c r="G142" s="33"/>
      <c r="H142" s="104"/>
      <c r="I142" s="36"/>
      <c r="J142" s="32"/>
      <c r="K142" s="32"/>
      <c r="L142" s="32"/>
      <c r="M142" s="103"/>
      <c r="N142" s="105"/>
      <c r="O142" s="106"/>
      <c r="P142" s="103"/>
      <c r="Q142" s="33"/>
      <c r="R142" s="38"/>
      <c r="S142" s="108"/>
      <c r="T142" s="109"/>
      <c r="U142" s="103"/>
      <c r="V142" s="103"/>
      <c r="W142" s="103"/>
      <c r="X142" s="111"/>
      <c r="Y142" s="111"/>
      <c r="Z142" s="111"/>
      <c r="AA142" s="103"/>
      <c r="AB142" s="53"/>
      <c r="AC142" s="54"/>
      <c r="AD142" s="54"/>
      <c r="AE142" s="54"/>
      <c r="AF142" s="54"/>
      <c r="AG142" s="54"/>
      <c r="AH142" s="54"/>
    </row>
    <row r="143" customFormat="false" ht="15" hidden="false" customHeight="true" outlineLevel="0" collapsed="false">
      <c r="B143" s="102"/>
      <c r="C143" s="14"/>
      <c r="D143" s="103"/>
      <c r="E143" s="33"/>
      <c r="F143" s="104"/>
      <c r="G143" s="33"/>
      <c r="H143" s="104"/>
      <c r="I143" s="36" t="n">
        <f aca="false">I141/2</f>
        <v>0</v>
      </c>
      <c r="J143" s="32"/>
      <c r="K143" s="32"/>
      <c r="L143" s="32"/>
      <c r="M143" s="37"/>
      <c r="N143" s="105"/>
      <c r="O143" s="38" t="n">
        <f aca="false">O141/500</f>
        <v>0</v>
      </c>
      <c r="P143" s="103"/>
      <c r="Q143" s="33"/>
      <c r="R143" s="38"/>
      <c r="S143" s="108"/>
      <c r="T143" s="54" t="n">
        <f aca="false">(N141/15.4323584)*(S141/3.28083989501312)*0.1</f>
        <v>0</v>
      </c>
      <c r="U143" s="103"/>
      <c r="V143" s="103"/>
      <c r="W143" s="103"/>
      <c r="X143" s="111"/>
      <c r="Y143" s="111"/>
      <c r="Z143" s="111"/>
      <c r="AA143" s="103"/>
      <c r="AB143" s="53"/>
      <c r="AC143" s="54"/>
      <c r="AD143" s="54"/>
      <c r="AE143" s="54"/>
      <c r="AF143" s="54"/>
      <c r="AG143" s="54"/>
      <c r="AH143" s="54"/>
    </row>
    <row r="144" customFormat="false" ht="15" hidden="false" customHeight="true" outlineLevel="0" collapsed="false">
      <c r="B144" s="102" t="n">
        <v>47</v>
      </c>
      <c r="C144" s="14" t="s">
        <v>102</v>
      </c>
      <c r="D144" s="103"/>
      <c r="E144" s="33"/>
      <c r="F144" s="104" t="n">
        <f aca="false">E144/15432.3584</f>
        <v>0</v>
      </c>
      <c r="G144" s="33"/>
      <c r="H144" s="104" t="n">
        <f aca="false">G144*F144</f>
        <v>0</v>
      </c>
      <c r="I144" s="36" t="n">
        <f aca="false">IFERROR(15432.3584/G144,0)</f>
        <v>0</v>
      </c>
      <c r="J144" s="103"/>
      <c r="K144" s="32"/>
      <c r="L144" s="32"/>
      <c r="M144" s="103"/>
      <c r="N144" s="105"/>
      <c r="O144" s="106"/>
      <c r="P144" s="103"/>
      <c r="Q144" s="107"/>
      <c r="R144" s="38" t="n">
        <f aca="false">Q145/100</f>
        <v>0</v>
      </c>
      <c r="S144" s="108"/>
      <c r="T144" s="109" t="n">
        <f aca="false">(N144*S144)/1000</f>
        <v>0</v>
      </c>
      <c r="U144" s="103"/>
      <c r="V144" s="103"/>
      <c r="W144" s="103"/>
      <c r="X144" s="111"/>
      <c r="Y144" s="111"/>
      <c r="Z144" s="111"/>
      <c r="AA144" s="103"/>
      <c r="AB144" s="53"/>
      <c r="AC144" s="54" t="n">
        <f aca="false">R144+O146+H144+J145</f>
        <v>0</v>
      </c>
      <c r="AD144" s="54" t="n">
        <f aca="false">AC144*20</f>
        <v>0</v>
      </c>
      <c r="AE144" s="54" t="n">
        <f aca="false">AC144*50</f>
        <v>0</v>
      </c>
      <c r="AF144" s="54" t="n">
        <f aca="false">AC144*250</f>
        <v>0</v>
      </c>
      <c r="AG144" s="54" t="n">
        <f aca="false">AC144*1000</f>
        <v>0</v>
      </c>
      <c r="AH144" s="54" t="n">
        <f aca="false">AC144*5000</f>
        <v>0</v>
      </c>
    </row>
    <row r="145" customFormat="false" ht="15" hidden="false" customHeight="true" outlineLevel="0" collapsed="false">
      <c r="B145" s="102"/>
      <c r="C145" s="14"/>
      <c r="D145" s="103"/>
      <c r="E145" s="33"/>
      <c r="F145" s="104"/>
      <c r="G145" s="33"/>
      <c r="H145" s="104"/>
      <c r="I145" s="36"/>
      <c r="J145" s="32"/>
      <c r="K145" s="32"/>
      <c r="L145" s="32"/>
      <c r="M145" s="103"/>
      <c r="N145" s="105"/>
      <c r="O145" s="106"/>
      <c r="P145" s="103"/>
      <c r="Q145" s="33"/>
      <c r="R145" s="38"/>
      <c r="S145" s="108"/>
      <c r="T145" s="109"/>
      <c r="U145" s="103"/>
      <c r="V145" s="103"/>
      <c r="W145" s="103"/>
      <c r="X145" s="111"/>
      <c r="Y145" s="111"/>
      <c r="Z145" s="111"/>
      <c r="AA145" s="103"/>
      <c r="AB145" s="53"/>
      <c r="AC145" s="54"/>
      <c r="AD145" s="54"/>
      <c r="AE145" s="54"/>
      <c r="AF145" s="54"/>
      <c r="AG145" s="54"/>
      <c r="AH145" s="54"/>
    </row>
    <row r="146" customFormat="false" ht="15" hidden="false" customHeight="true" outlineLevel="0" collapsed="false">
      <c r="B146" s="102"/>
      <c r="C146" s="14"/>
      <c r="D146" s="103"/>
      <c r="E146" s="33"/>
      <c r="F146" s="104"/>
      <c r="G146" s="33"/>
      <c r="H146" s="104"/>
      <c r="I146" s="36" t="n">
        <f aca="false">I144/2</f>
        <v>0</v>
      </c>
      <c r="J146" s="32"/>
      <c r="K146" s="32"/>
      <c r="L146" s="32"/>
      <c r="M146" s="37"/>
      <c r="N146" s="105"/>
      <c r="O146" s="38" t="n">
        <f aca="false">O144/500</f>
        <v>0</v>
      </c>
      <c r="P146" s="103"/>
      <c r="Q146" s="33"/>
      <c r="R146" s="38"/>
      <c r="S146" s="108"/>
      <c r="T146" s="54" t="n">
        <f aca="false">(N144/15.4323584)*(S144/3.28083989501312)*0.1</f>
        <v>0</v>
      </c>
      <c r="U146" s="103"/>
      <c r="V146" s="103"/>
      <c r="W146" s="103"/>
      <c r="X146" s="111"/>
      <c r="Y146" s="111"/>
      <c r="Z146" s="111"/>
      <c r="AA146" s="103"/>
      <c r="AB146" s="53"/>
      <c r="AC146" s="54"/>
      <c r="AD146" s="54"/>
      <c r="AE146" s="54"/>
      <c r="AF146" s="54"/>
      <c r="AG146" s="54"/>
      <c r="AH146" s="54"/>
    </row>
    <row r="147" customFormat="false" ht="15" hidden="false" customHeight="true" outlineLevel="0" collapsed="false">
      <c r="B147" s="102" t="n">
        <v>48</v>
      </c>
      <c r="C147" s="14" t="s">
        <v>102</v>
      </c>
      <c r="D147" s="103"/>
      <c r="E147" s="33"/>
      <c r="F147" s="104" t="n">
        <f aca="false">E147/15432.3584</f>
        <v>0</v>
      </c>
      <c r="G147" s="33"/>
      <c r="H147" s="104" t="n">
        <f aca="false">G147*F147</f>
        <v>0</v>
      </c>
      <c r="I147" s="36" t="n">
        <f aca="false">IFERROR(15432.3584/G147,0)</f>
        <v>0</v>
      </c>
      <c r="J147" s="103"/>
      <c r="K147" s="32"/>
      <c r="L147" s="32"/>
      <c r="M147" s="103"/>
      <c r="N147" s="105"/>
      <c r="O147" s="106"/>
      <c r="P147" s="103"/>
      <c r="Q147" s="107"/>
      <c r="R147" s="38" t="n">
        <f aca="false">Q148/100</f>
        <v>0</v>
      </c>
      <c r="S147" s="108"/>
      <c r="T147" s="109" t="n">
        <f aca="false">(N147*S147)/1000</f>
        <v>0</v>
      </c>
      <c r="U147" s="103"/>
      <c r="V147" s="103"/>
      <c r="W147" s="103"/>
      <c r="X147" s="111"/>
      <c r="Y147" s="111"/>
      <c r="Z147" s="111"/>
      <c r="AA147" s="103"/>
      <c r="AB147" s="53"/>
      <c r="AC147" s="54" t="n">
        <f aca="false">R147+O149+H147+J148</f>
        <v>0</v>
      </c>
      <c r="AD147" s="54" t="n">
        <f aca="false">AC147*20</f>
        <v>0</v>
      </c>
      <c r="AE147" s="54" t="n">
        <f aca="false">AC147*50</f>
        <v>0</v>
      </c>
      <c r="AF147" s="54" t="n">
        <f aca="false">AC147*250</f>
        <v>0</v>
      </c>
      <c r="AG147" s="54" t="n">
        <f aca="false">AC147*1000</f>
        <v>0</v>
      </c>
      <c r="AH147" s="54" t="n">
        <f aca="false">AC147*5000</f>
        <v>0</v>
      </c>
    </row>
    <row r="148" customFormat="false" ht="15" hidden="false" customHeight="true" outlineLevel="0" collapsed="false">
      <c r="B148" s="102"/>
      <c r="C148" s="14"/>
      <c r="D148" s="103"/>
      <c r="E148" s="33"/>
      <c r="F148" s="104"/>
      <c r="G148" s="33"/>
      <c r="H148" s="104"/>
      <c r="I148" s="36"/>
      <c r="J148" s="32"/>
      <c r="K148" s="32"/>
      <c r="L148" s="32"/>
      <c r="M148" s="103"/>
      <c r="N148" s="105"/>
      <c r="O148" s="106"/>
      <c r="P148" s="103"/>
      <c r="Q148" s="33"/>
      <c r="R148" s="38"/>
      <c r="S148" s="108"/>
      <c r="T148" s="109"/>
      <c r="U148" s="103"/>
      <c r="V148" s="103"/>
      <c r="W148" s="103"/>
      <c r="X148" s="111"/>
      <c r="Y148" s="111"/>
      <c r="Z148" s="111"/>
      <c r="AA148" s="103"/>
      <c r="AB148" s="53"/>
      <c r="AC148" s="54"/>
      <c r="AD148" s="54"/>
      <c r="AE148" s="54"/>
      <c r="AF148" s="54"/>
      <c r="AG148" s="54"/>
      <c r="AH148" s="54"/>
    </row>
    <row r="149" customFormat="false" ht="15" hidden="false" customHeight="true" outlineLevel="0" collapsed="false">
      <c r="B149" s="102"/>
      <c r="C149" s="14"/>
      <c r="D149" s="103"/>
      <c r="E149" s="33"/>
      <c r="F149" s="104"/>
      <c r="G149" s="33"/>
      <c r="H149" s="104"/>
      <c r="I149" s="36" t="n">
        <f aca="false">I147/2</f>
        <v>0</v>
      </c>
      <c r="J149" s="32"/>
      <c r="K149" s="32"/>
      <c r="L149" s="32"/>
      <c r="M149" s="37"/>
      <c r="N149" s="105"/>
      <c r="O149" s="38" t="n">
        <f aca="false">O147/500</f>
        <v>0</v>
      </c>
      <c r="P149" s="103"/>
      <c r="Q149" s="33"/>
      <c r="R149" s="38"/>
      <c r="S149" s="108"/>
      <c r="T149" s="54" t="n">
        <f aca="false">(N147/15.4323584)*(S147/3.28083989501312)*0.1</f>
        <v>0</v>
      </c>
      <c r="U149" s="103"/>
      <c r="V149" s="103"/>
      <c r="W149" s="103"/>
      <c r="X149" s="111"/>
      <c r="Y149" s="111"/>
      <c r="Z149" s="111"/>
      <c r="AA149" s="103"/>
      <c r="AB149" s="53"/>
      <c r="AC149" s="54"/>
      <c r="AD149" s="54"/>
      <c r="AE149" s="54"/>
      <c r="AF149" s="54"/>
      <c r="AG149" s="54"/>
      <c r="AH149" s="54"/>
    </row>
    <row r="150" customFormat="false" ht="15" hidden="false" customHeight="true" outlineLevel="0" collapsed="false">
      <c r="B150" s="102" t="n">
        <v>49</v>
      </c>
      <c r="C150" s="14" t="s">
        <v>102</v>
      </c>
      <c r="D150" s="103"/>
      <c r="E150" s="33"/>
      <c r="F150" s="104" t="n">
        <f aca="false">E150/15432.3584</f>
        <v>0</v>
      </c>
      <c r="G150" s="33"/>
      <c r="H150" s="104" t="n">
        <f aca="false">G150*F150</f>
        <v>0</v>
      </c>
      <c r="I150" s="36" t="n">
        <f aca="false">IFERROR(15432.3584/G150,0)</f>
        <v>0</v>
      </c>
      <c r="J150" s="103"/>
      <c r="K150" s="32"/>
      <c r="L150" s="32"/>
      <c r="M150" s="103"/>
      <c r="N150" s="105"/>
      <c r="O150" s="106"/>
      <c r="P150" s="103"/>
      <c r="Q150" s="107"/>
      <c r="R150" s="38" t="n">
        <f aca="false">Q151/100</f>
        <v>0</v>
      </c>
      <c r="S150" s="108"/>
      <c r="T150" s="109" t="n">
        <f aca="false">(N150*S150)/1000</f>
        <v>0</v>
      </c>
      <c r="U150" s="103"/>
      <c r="V150" s="103"/>
      <c r="W150" s="103"/>
      <c r="X150" s="111"/>
      <c r="Y150" s="111"/>
      <c r="Z150" s="111"/>
      <c r="AA150" s="103"/>
      <c r="AB150" s="53"/>
      <c r="AC150" s="54" t="n">
        <f aca="false">R150+O152+H150+J151</f>
        <v>0</v>
      </c>
      <c r="AD150" s="54" t="n">
        <f aca="false">AC150*20</f>
        <v>0</v>
      </c>
      <c r="AE150" s="54" t="n">
        <f aca="false">AC150*50</f>
        <v>0</v>
      </c>
      <c r="AF150" s="54" t="n">
        <f aca="false">AC150*250</f>
        <v>0</v>
      </c>
      <c r="AG150" s="54" t="n">
        <f aca="false">AC150*1000</f>
        <v>0</v>
      </c>
      <c r="AH150" s="54" t="n">
        <f aca="false">AC150*5000</f>
        <v>0</v>
      </c>
    </row>
    <row r="151" customFormat="false" ht="15" hidden="false" customHeight="true" outlineLevel="0" collapsed="false">
      <c r="B151" s="102"/>
      <c r="C151" s="14"/>
      <c r="D151" s="103"/>
      <c r="E151" s="33"/>
      <c r="F151" s="104"/>
      <c r="G151" s="33"/>
      <c r="H151" s="104"/>
      <c r="I151" s="36"/>
      <c r="J151" s="32"/>
      <c r="K151" s="32"/>
      <c r="L151" s="32"/>
      <c r="M151" s="103"/>
      <c r="N151" s="105"/>
      <c r="O151" s="106"/>
      <c r="P151" s="103"/>
      <c r="Q151" s="33"/>
      <c r="R151" s="38"/>
      <c r="S151" s="108"/>
      <c r="T151" s="109"/>
      <c r="U151" s="103"/>
      <c r="V151" s="103"/>
      <c r="W151" s="103"/>
      <c r="X151" s="111"/>
      <c r="Y151" s="111"/>
      <c r="Z151" s="111"/>
      <c r="AA151" s="103"/>
      <c r="AB151" s="53"/>
      <c r="AC151" s="54"/>
      <c r="AD151" s="54"/>
      <c r="AE151" s="54"/>
      <c r="AF151" s="54"/>
      <c r="AG151" s="54"/>
      <c r="AH151" s="54"/>
    </row>
    <row r="152" customFormat="false" ht="15" hidden="false" customHeight="true" outlineLevel="0" collapsed="false">
      <c r="B152" s="102"/>
      <c r="C152" s="14"/>
      <c r="D152" s="103"/>
      <c r="E152" s="33"/>
      <c r="F152" s="104"/>
      <c r="G152" s="33"/>
      <c r="H152" s="104"/>
      <c r="I152" s="36" t="n">
        <f aca="false">I150/2</f>
        <v>0</v>
      </c>
      <c r="J152" s="32"/>
      <c r="K152" s="32"/>
      <c r="L152" s="32"/>
      <c r="M152" s="37"/>
      <c r="N152" s="105"/>
      <c r="O152" s="38" t="n">
        <f aca="false">O150/500</f>
        <v>0</v>
      </c>
      <c r="P152" s="103"/>
      <c r="Q152" s="33"/>
      <c r="R152" s="38"/>
      <c r="S152" s="108"/>
      <c r="T152" s="54" t="n">
        <f aca="false">(N150/15.4323584)*(S150/3.28083989501312)*0.1</f>
        <v>0</v>
      </c>
      <c r="U152" s="103"/>
      <c r="V152" s="103"/>
      <c r="W152" s="103"/>
      <c r="X152" s="111"/>
      <c r="Y152" s="111"/>
      <c r="Z152" s="111"/>
      <c r="AA152" s="103"/>
      <c r="AB152" s="53"/>
      <c r="AC152" s="54"/>
      <c r="AD152" s="54"/>
      <c r="AE152" s="54"/>
      <c r="AF152" s="54"/>
      <c r="AG152" s="54"/>
      <c r="AH152" s="54"/>
    </row>
    <row r="153" customFormat="false" ht="15" hidden="false" customHeight="true" outlineLevel="0" collapsed="false">
      <c r="B153" s="102" t="n">
        <v>50</v>
      </c>
      <c r="C153" s="14" t="s">
        <v>102</v>
      </c>
      <c r="D153" s="103"/>
      <c r="E153" s="33"/>
      <c r="F153" s="104" t="n">
        <f aca="false">E153/15432.3584</f>
        <v>0</v>
      </c>
      <c r="G153" s="33"/>
      <c r="H153" s="104" t="n">
        <f aca="false">G153*F153</f>
        <v>0</v>
      </c>
      <c r="I153" s="36" t="n">
        <f aca="false">IFERROR(15432.3584/G153,0)</f>
        <v>0</v>
      </c>
      <c r="J153" s="103"/>
      <c r="K153" s="32"/>
      <c r="L153" s="32"/>
      <c r="M153" s="103"/>
      <c r="N153" s="105"/>
      <c r="O153" s="106"/>
      <c r="P153" s="103"/>
      <c r="Q153" s="107"/>
      <c r="R153" s="38" t="n">
        <f aca="false">Q154/100</f>
        <v>0</v>
      </c>
      <c r="S153" s="108"/>
      <c r="T153" s="109" t="n">
        <f aca="false">(N153*S153)/1000</f>
        <v>0</v>
      </c>
      <c r="U153" s="103"/>
      <c r="V153" s="103"/>
      <c r="W153" s="103"/>
      <c r="X153" s="111"/>
      <c r="Y153" s="111"/>
      <c r="Z153" s="111"/>
      <c r="AA153" s="103"/>
      <c r="AB153" s="53"/>
      <c r="AC153" s="54" t="n">
        <f aca="false">R153+O155+H153+J154</f>
        <v>0</v>
      </c>
      <c r="AD153" s="54" t="n">
        <f aca="false">AC153*20</f>
        <v>0</v>
      </c>
      <c r="AE153" s="54" t="n">
        <f aca="false">AC153*50</f>
        <v>0</v>
      </c>
      <c r="AF153" s="54" t="n">
        <f aca="false">AC153*250</f>
        <v>0</v>
      </c>
      <c r="AG153" s="54" t="n">
        <f aca="false">AC153*1000</f>
        <v>0</v>
      </c>
      <c r="AH153" s="54" t="n">
        <f aca="false">AC153*5000</f>
        <v>0</v>
      </c>
    </row>
    <row r="154" customFormat="false" ht="15" hidden="false" customHeight="true" outlineLevel="0" collapsed="false">
      <c r="B154" s="102"/>
      <c r="C154" s="14"/>
      <c r="D154" s="103"/>
      <c r="E154" s="33"/>
      <c r="F154" s="104"/>
      <c r="G154" s="33"/>
      <c r="H154" s="104"/>
      <c r="I154" s="36"/>
      <c r="J154" s="32"/>
      <c r="K154" s="32"/>
      <c r="L154" s="32"/>
      <c r="M154" s="103"/>
      <c r="N154" s="105"/>
      <c r="O154" s="106"/>
      <c r="P154" s="103"/>
      <c r="Q154" s="33"/>
      <c r="R154" s="38"/>
      <c r="S154" s="108"/>
      <c r="T154" s="109"/>
      <c r="U154" s="103"/>
      <c r="V154" s="103"/>
      <c r="W154" s="103"/>
      <c r="X154" s="111"/>
      <c r="Y154" s="111"/>
      <c r="Z154" s="111"/>
      <c r="AA154" s="103"/>
      <c r="AB154" s="53"/>
      <c r="AC154" s="54"/>
      <c r="AD154" s="54"/>
      <c r="AE154" s="54"/>
      <c r="AF154" s="54"/>
      <c r="AG154" s="54"/>
      <c r="AH154" s="54"/>
    </row>
    <row r="155" customFormat="false" ht="15" hidden="false" customHeight="true" outlineLevel="0" collapsed="false">
      <c r="B155" s="102"/>
      <c r="C155" s="14"/>
      <c r="D155" s="103"/>
      <c r="E155" s="33"/>
      <c r="F155" s="104"/>
      <c r="G155" s="33"/>
      <c r="H155" s="104"/>
      <c r="I155" s="36" t="n">
        <f aca="false">I153/2</f>
        <v>0</v>
      </c>
      <c r="J155" s="32"/>
      <c r="K155" s="32"/>
      <c r="L155" s="32"/>
      <c r="M155" s="37"/>
      <c r="N155" s="105"/>
      <c r="O155" s="38" t="n">
        <f aca="false">O153/500</f>
        <v>0</v>
      </c>
      <c r="P155" s="103"/>
      <c r="Q155" s="33"/>
      <c r="R155" s="38"/>
      <c r="S155" s="108"/>
      <c r="T155" s="54" t="n">
        <f aca="false">(N153/15.4323584)*(S153/3.28083989501312)*0.1</f>
        <v>0</v>
      </c>
      <c r="U155" s="103"/>
      <c r="V155" s="103"/>
      <c r="W155" s="103"/>
      <c r="X155" s="111"/>
      <c r="Y155" s="111"/>
      <c r="Z155" s="111"/>
      <c r="AA155" s="103"/>
      <c r="AB155" s="53"/>
      <c r="AC155" s="54"/>
      <c r="AD155" s="54"/>
      <c r="AE155" s="54"/>
      <c r="AF155" s="54"/>
      <c r="AG155" s="54"/>
      <c r="AH155" s="54"/>
    </row>
    <row r="156" customFormat="false" ht="15" hidden="false" customHeight="true" outlineLevel="0" collapsed="false">
      <c r="B156" s="102" t="n">
        <v>51</v>
      </c>
      <c r="C156" s="14" t="s">
        <v>102</v>
      </c>
      <c r="D156" s="103"/>
      <c r="E156" s="33"/>
      <c r="F156" s="104" t="n">
        <f aca="false">E156/15432.3584</f>
        <v>0</v>
      </c>
      <c r="G156" s="33"/>
      <c r="H156" s="104" t="n">
        <f aca="false">G156*F156</f>
        <v>0</v>
      </c>
      <c r="I156" s="36" t="n">
        <f aca="false">IFERROR(15432.3584/G156,0)</f>
        <v>0</v>
      </c>
      <c r="J156" s="103"/>
      <c r="K156" s="32"/>
      <c r="L156" s="32"/>
      <c r="M156" s="103"/>
      <c r="N156" s="105"/>
      <c r="O156" s="106"/>
      <c r="P156" s="103"/>
      <c r="Q156" s="107"/>
      <c r="R156" s="38" t="n">
        <f aca="false">Q157/100</f>
        <v>0</v>
      </c>
      <c r="S156" s="108"/>
      <c r="T156" s="109" t="n">
        <f aca="false">(N156*S156)/1000</f>
        <v>0</v>
      </c>
      <c r="U156" s="103"/>
      <c r="V156" s="103"/>
      <c r="W156" s="103"/>
      <c r="X156" s="111"/>
      <c r="Y156" s="111"/>
      <c r="Z156" s="111"/>
      <c r="AA156" s="103"/>
      <c r="AB156" s="53"/>
      <c r="AC156" s="54" t="n">
        <f aca="false">R156+O158+H156+J157</f>
        <v>0</v>
      </c>
      <c r="AD156" s="54" t="n">
        <f aca="false">AC156*20</f>
        <v>0</v>
      </c>
      <c r="AE156" s="54" t="n">
        <f aca="false">AC156*50</f>
        <v>0</v>
      </c>
      <c r="AF156" s="54" t="n">
        <f aca="false">AC156*250</f>
        <v>0</v>
      </c>
      <c r="AG156" s="54" t="n">
        <f aca="false">AC156*1000</f>
        <v>0</v>
      </c>
      <c r="AH156" s="54" t="n">
        <f aca="false">AC156*5000</f>
        <v>0</v>
      </c>
    </row>
    <row r="157" customFormat="false" ht="15" hidden="false" customHeight="true" outlineLevel="0" collapsed="false">
      <c r="B157" s="102"/>
      <c r="C157" s="14"/>
      <c r="D157" s="103"/>
      <c r="E157" s="33"/>
      <c r="F157" s="104"/>
      <c r="G157" s="33"/>
      <c r="H157" s="104"/>
      <c r="I157" s="36"/>
      <c r="J157" s="32"/>
      <c r="K157" s="32"/>
      <c r="L157" s="32"/>
      <c r="M157" s="103"/>
      <c r="N157" s="105"/>
      <c r="O157" s="106"/>
      <c r="P157" s="103"/>
      <c r="Q157" s="33"/>
      <c r="R157" s="38"/>
      <c r="S157" s="108"/>
      <c r="T157" s="109"/>
      <c r="U157" s="103"/>
      <c r="V157" s="103"/>
      <c r="W157" s="103"/>
      <c r="X157" s="111"/>
      <c r="Y157" s="111"/>
      <c r="Z157" s="111"/>
      <c r="AA157" s="103"/>
      <c r="AB157" s="53"/>
      <c r="AC157" s="54"/>
      <c r="AD157" s="54"/>
      <c r="AE157" s="54"/>
      <c r="AF157" s="54"/>
      <c r="AG157" s="54"/>
      <c r="AH157" s="54"/>
    </row>
    <row r="158" customFormat="false" ht="15" hidden="false" customHeight="true" outlineLevel="0" collapsed="false">
      <c r="B158" s="102"/>
      <c r="C158" s="14"/>
      <c r="D158" s="103"/>
      <c r="E158" s="33"/>
      <c r="F158" s="104"/>
      <c r="G158" s="33"/>
      <c r="H158" s="104"/>
      <c r="I158" s="36" t="n">
        <f aca="false">I156/2</f>
        <v>0</v>
      </c>
      <c r="J158" s="32"/>
      <c r="K158" s="32"/>
      <c r="L158" s="32"/>
      <c r="M158" s="37"/>
      <c r="N158" s="105"/>
      <c r="O158" s="38" t="n">
        <f aca="false">O156/500</f>
        <v>0</v>
      </c>
      <c r="P158" s="103"/>
      <c r="Q158" s="33"/>
      <c r="R158" s="38"/>
      <c r="S158" s="108"/>
      <c r="T158" s="54" t="n">
        <f aca="false">(N156/15.4323584)*(S156/3.28083989501312)*0.1</f>
        <v>0</v>
      </c>
      <c r="U158" s="103"/>
      <c r="V158" s="103"/>
      <c r="W158" s="103"/>
      <c r="X158" s="111"/>
      <c r="Y158" s="111"/>
      <c r="Z158" s="111"/>
      <c r="AA158" s="103"/>
      <c r="AB158" s="53"/>
      <c r="AC158" s="54"/>
      <c r="AD158" s="54"/>
      <c r="AE158" s="54"/>
      <c r="AF158" s="54"/>
      <c r="AG158" s="54"/>
      <c r="AH158" s="54"/>
    </row>
    <row r="159" customFormat="false" ht="15" hidden="false" customHeight="true" outlineLevel="0" collapsed="false">
      <c r="B159" s="102" t="n">
        <v>52</v>
      </c>
      <c r="C159" s="14" t="s">
        <v>102</v>
      </c>
      <c r="D159" s="103"/>
      <c r="E159" s="33"/>
      <c r="F159" s="104" t="n">
        <f aca="false">E159/15432.3584</f>
        <v>0</v>
      </c>
      <c r="G159" s="33"/>
      <c r="H159" s="104" t="n">
        <f aca="false">G159*F159</f>
        <v>0</v>
      </c>
      <c r="I159" s="36" t="n">
        <f aca="false">IFERROR(15432.3584/G159,0)</f>
        <v>0</v>
      </c>
      <c r="J159" s="103"/>
      <c r="K159" s="32"/>
      <c r="L159" s="32"/>
      <c r="M159" s="103"/>
      <c r="N159" s="105"/>
      <c r="O159" s="106"/>
      <c r="P159" s="103"/>
      <c r="Q159" s="107"/>
      <c r="R159" s="38" t="n">
        <f aca="false">Q160/100</f>
        <v>0</v>
      </c>
      <c r="S159" s="108"/>
      <c r="T159" s="109" t="n">
        <f aca="false">(N159*S159)/1000</f>
        <v>0</v>
      </c>
      <c r="U159" s="103"/>
      <c r="V159" s="103"/>
      <c r="W159" s="103"/>
      <c r="X159" s="111"/>
      <c r="Y159" s="111"/>
      <c r="Z159" s="111"/>
      <c r="AA159" s="103"/>
      <c r="AB159" s="53"/>
      <c r="AC159" s="54" t="n">
        <f aca="false">R159+O161+H159+J160</f>
        <v>0</v>
      </c>
      <c r="AD159" s="54" t="n">
        <f aca="false">AC159*20</f>
        <v>0</v>
      </c>
      <c r="AE159" s="54" t="n">
        <f aca="false">AC159*50</f>
        <v>0</v>
      </c>
      <c r="AF159" s="54" t="n">
        <f aca="false">AC159*250</f>
        <v>0</v>
      </c>
      <c r="AG159" s="54" t="n">
        <f aca="false">AC159*1000</f>
        <v>0</v>
      </c>
      <c r="AH159" s="54" t="n">
        <f aca="false">AC159*5000</f>
        <v>0</v>
      </c>
    </row>
    <row r="160" customFormat="false" ht="15" hidden="false" customHeight="true" outlineLevel="0" collapsed="false">
      <c r="B160" s="102"/>
      <c r="C160" s="14"/>
      <c r="D160" s="103"/>
      <c r="E160" s="33"/>
      <c r="F160" s="104"/>
      <c r="G160" s="33"/>
      <c r="H160" s="104"/>
      <c r="I160" s="36"/>
      <c r="J160" s="32"/>
      <c r="K160" s="32"/>
      <c r="L160" s="32"/>
      <c r="M160" s="103"/>
      <c r="N160" s="105"/>
      <c r="O160" s="106"/>
      <c r="P160" s="103"/>
      <c r="Q160" s="33"/>
      <c r="R160" s="38"/>
      <c r="S160" s="108"/>
      <c r="T160" s="109"/>
      <c r="U160" s="103"/>
      <c r="V160" s="103"/>
      <c r="W160" s="103"/>
      <c r="X160" s="111"/>
      <c r="Y160" s="111"/>
      <c r="Z160" s="111"/>
      <c r="AA160" s="103"/>
      <c r="AB160" s="53"/>
      <c r="AC160" s="54"/>
      <c r="AD160" s="54"/>
      <c r="AE160" s="54"/>
      <c r="AF160" s="54"/>
      <c r="AG160" s="54"/>
      <c r="AH160" s="54"/>
    </row>
    <row r="161" customFormat="false" ht="15" hidden="false" customHeight="true" outlineLevel="0" collapsed="false">
      <c r="B161" s="102"/>
      <c r="C161" s="14"/>
      <c r="D161" s="103"/>
      <c r="E161" s="33"/>
      <c r="F161" s="104"/>
      <c r="G161" s="33"/>
      <c r="H161" s="104"/>
      <c r="I161" s="36" t="n">
        <f aca="false">I159/2</f>
        <v>0</v>
      </c>
      <c r="J161" s="32"/>
      <c r="K161" s="32"/>
      <c r="L161" s="32"/>
      <c r="M161" s="37"/>
      <c r="N161" s="105"/>
      <c r="O161" s="38" t="n">
        <f aca="false">O159/500</f>
        <v>0</v>
      </c>
      <c r="P161" s="103"/>
      <c r="Q161" s="33"/>
      <c r="R161" s="38"/>
      <c r="S161" s="108"/>
      <c r="T161" s="54" t="n">
        <f aca="false">(N159/15.4323584)*(S159/3.28083989501312)*0.1</f>
        <v>0</v>
      </c>
      <c r="U161" s="103"/>
      <c r="V161" s="103"/>
      <c r="W161" s="103"/>
      <c r="X161" s="111"/>
      <c r="Y161" s="111"/>
      <c r="Z161" s="111"/>
      <c r="AA161" s="103"/>
      <c r="AB161" s="53"/>
      <c r="AC161" s="54"/>
      <c r="AD161" s="54"/>
      <c r="AE161" s="54"/>
      <c r="AF161" s="54"/>
      <c r="AG161" s="54"/>
      <c r="AH161" s="54"/>
    </row>
    <row r="162" customFormat="false" ht="15" hidden="false" customHeight="true" outlineLevel="0" collapsed="false">
      <c r="B162" s="102" t="n">
        <v>53</v>
      </c>
      <c r="C162" s="14" t="s">
        <v>102</v>
      </c>
      <c r="D162" s="103"/>
      <c r="E162" s="33"/>
      <c r="F162" s="104" t="n">
        <f aca="false">E162/15432.3584</f>
        <v>0</v>
      </c>
      <c r="G162" s="33"/>
      <c r="H162" s="104" t="n">
        <f aca="false">G162*F162</f>
        <v>0</v>
      </c>
      <c r="I162" s="36" t="n">
        <f aca="false">IFERROR(15432.3584/G162,0)</f>
        <v>0</v>
      </c>
      <c r="J162" s="103"/>
      <c r="K162" s="32"/>
      <c r="L162" s="32"/>
      <c r="M162" s="103"/>
      <c r="N162" s="105"/>
      <c r="O162" s="106"/>
      <c r="P162" s="103"/>
      <c r="Q162" s="107"/>
      <c r="R162" s="38" t="n">
        <f aca="false">Q163/100</f>
        <v>0</v>
      </c>
      <c r="S162" s="108"/>
      <c r="T162" s="109" t="n">
        <f aca="false">(N162*S162)/1000</f>
        <v>0</v>
      </c>
      <c r="U162" s="103"/>
      <c r="V162" s="103"/>
      <c r="W162" s="103"/>
      <c r="X162" s="111"/>
      <c r="Y162" s="111"/>
      <c r="Z162" s="111"/>
      <c r="AA162" s="103"/>
      <c r="AB162" s="53"/>
      <c r="AC162" s="54" t="n">
        <f aca="false">R162+O164+H162+J163</f>
        <v>0</v>
      </c>
      <c r="AD162" s="54" t="n">
        <f aca="false">AC162*20</f>
        <v>0</v>
      </c>
      <c r="AE162" s="54" t="n">
        <f aca="false">AC162*50</f>
        <v>0</v>
      </c>
      <c r="AF162" s="54" t="n">
        <f aca="false">AC162*250</f>
        <v>0</v>
      </c>
      <c r="AG162" s="54" t="n">
        <f aca="false">AC162*1000</f>
        <v>0</v>
      </c>
      <c r="AH162" s="54" t="n">
        <f aca="false">AC162*5000</f>
        <v>0</v>
      </c>
    </row>
    <row r="163" customFormat="false" ht="15" hidden="false" customHeight="true" outlineLevel="0" collapsed="false">
      <c r="B163" s="102"/>
      <c r="C163" s="14"/>
      <c r="D163" s="103"/>
      <c r="E163" s="33"/>
      <c r="F163" s="104"/>
      <c r="G163" s="33"/>
      <c r="H163" s="104"/>
      <c r="I163" s="36"/>
      <c r="J163" s="32"/>
      <c r="K163" s="32"/>
      <c r="L163" s="32"/>
      <c r="M163" s="103"/>
      <c r="N163" s="105"/>
      <c r="O163" s="106"/>
      <c r="P163" s="103"/>
      <c r="Q163" s="33"/>
      <c r="R163" s="38"/>
      <c r="S163" s="108"/>
      <c r="T163" s="109"/>
      <c r="U163" s="103"/>
      <c r="V163" s="103"/>
      <c r="W163" s="103"/>
      <c r="X163" s="111"/>
      <c r="Y163" s="111"/>
      <c r="Z163" s="111"/>
      <c r="AA163" s="103"/>
      <c r="AB163" s="53"/>
      <c r="AC163" s="54"/>
      <c r="AD163" s="54"/>
      <c r="AE163" s="54"/>
      <c r="AF163" s="54"/>
      <c r="AG163" s="54"/>
      <c r="AH163" s="54"/>
    </row>
    <row r="164" customFormat="false" ht="15" hidden="false" customHeight="true" outlineLevel="0" collapsed="false">
      <c r="B164" s="102"/>
      <c r="C164" s="14"/>
      <c r="D164" s="103"/>
      <c r="E164" s="33"/>
      <c r="F164" s="104"/>
      <c r="G164" s="33"/>
      <c r="H164" s="104"/>
      <c r="I164" s="36" t="n">
        <f aca="false">I162/2</f>
        <v>0</v>
      </c>
      <c r="J164" s="32"/>
      <c r="K164" s="32"/>
      <c r="L164" s="32"/>
      <c r="M164" s="37"/>
      <c r="N164" s="105"/>
      <c r="O164" s="38" t="n">
        <f aca="false">O162/500</f>
        <v>0</v>
      </c>
      <c r="P164" s="103"/>
      <c r="Q164" s="33"/>
      <c r="R164" s="38"/>
      <c r="S164" s="108"/>
      <c r="T164" s="54" t="n">
        <f aca="false">(N162/15.4323584)*(S162/3.28083989501312)*0.1</f>
        <v>0</v>
      </c>
      <c r="U164" s="103"/>
      <c r="V164" s="103"/>
      <c r="W164" s="103"/>
      <c r="X164" s="111"/>
      <c r="Y164" s="111"/>
      <c r="Z164" s="111"/>
      <c r="AA164" s="103"/>
      <c r="AB164" s="53"/>
      <c r="AC164" s="54"/>
      <c r="AD164" s="54"/>
      <c r="AE164" s="54"/>
      <c r="AF164" s="54"/>
      <c r="AG164" s="54"/>
      <c r="AH164" s="54"/>
    </row>
    <row r="165" customFormat="false" ht="15" hidden="false" customHeight="true" outlineLevel="0" collapsed="false">
      <c r="B165" s="102" t="n">
        <v>54</v>
      </c>
      <c r="C165" s="14" t="s">
        <v>102</v>
      </c>
      <c r="D165" s="103"/>
      <c r="E165" s="33"/>
      <c r="F165" s="104" t="n">
        <f aca="false">E165/15432.3584</f>
        <v>0</v>
      </c>
      <c r="G165" s="33"/>
      <c r="H165" s="104" t="n">
        <f aca="false">G165*F165</f>
        <v>0</v>
      </c>
      <c r="I165" s="36" t="n">
        <f aca="false">IFERROR(15432.3584/G165,0)</f>
        <v>0</v>
      </c>
      <c r="J165" s="103"/>
      <c r="K165" s="32"/>
      <c r="L165" s="32"/>
      <c r="M165" s="103"/>
      <c r="N165" s="105"/>
      <c r="O165" s="106"/>
      <c r="P165" s="103"/>
      <c r="Q165" s="107"/>
      <c r="R165" s="38" t="n">
        <f aca="false">Q166/100</f>
        <v>0</v>
      </c>
      <c r="S165" s="108"/>
      <c r="T165" s="109" t="n">
        <f aca="false">(N165*S165)/1000</f>
        <v>0</v>
      </c>
      <c r="U165" s="103"/>
      <c r="V165" s="103"/>
      <c r="W165" s="103"/>
      <c r="X165" s="111"/>
      <c r="Y165" s="111"/>
      <c r="Z165" s="111"/>
      <c r="AA165" s="103"/>
      <c r="AB165" s="53"/>
      <c r="AC165" s="54" t="n">
        <f aca="false">R165+O167+H165+J166</f>
        <v>0</v>
      </c>
      <c r="AD165" s="54" t="n">
        <f aca="false">AC165*20</f>
        <v>0</v>
      </c>
      <c r="AE165" s="54" t="n">
        <f aca="false">AC165*50</f>
        <v>0</v>
      </c>
      <c r="AF165" s="54" t="n">
        <f aca="false">AC165*250</f>
        <v>0</v>
      </c>
      <c r="AG165" s="54" t="n">
        <f aca="false">AC165*1000</f>
        <v>0</v>
      </c>
      <c r="AH165" s="54" t="n">
        <f aca="false">AC165*5000</f>
        <v>0</v>
      </c>
    </row>
    <row r="166" customFormat="false" ht="15" hidden="false" customHeight="true" outlineLevel="0" collapsed="false">
      <c r="B166" s="102"/>
      <c r="C166" s="14"/>
      <c r="D166" s="103"/>
      <c r="E166" s="33"/>
      <c r="F166" s="104"/>
      <c r="G166" s="33"/>
      <c r="H166" s="104"/>
      <c r="I166" s="36"/>
      <c r="J166" s="32"/>
      <c r="K166" s="32"/>
      <c r="L166" s="32"/>
      <c r="M166" s="103"/>
      <c r="N166" s="105"/>
      <c r="O166" s="106"/>
      <c r="P166" s="103"/>
      <c r="Q166" s="33"/>
      <c r="R166" s="38"/>
      <c r="S166" s="108"/>
      <c r="T166" s="109"/>
      <c r="U166" s="103"/>
      <c r="V166" s="103"/>
      <c r="W166" s="103"/>
      <c r="X166" s="111"/>
      <c r="Y166" s="111"/>
      <c r="Z166" s="111"/>
      <c r="AA166" s="103"/>
      <c r="AB166" s="53"/>
      <c r="AC166" s="54"/>
      <c r="AD166" s="54"/>
      <c r="AE166" s="54"/>
      <c r="AF166" s="54"/>
      <c r="AG166" s="54"/>
      <c r="AH166" s="54"/>
    </row>
    <row r="167" customFormat="false" ht="15" hidden="false" customHeight="true" outlineLevel="0" collapsed="false">
      <c r="B167" s="102"/>
      <c r="C167" s="14"/>
      <c r="D167" s="103"/>
      <c r="E167" s="33"/>
      <c r="F167" s="104"/>
      <c r="G167" s="33"/>
      <c r="H167" s="104"/>
      <c r="I167" s="36" t="n">
        <f aca="false">I165/2</f>
        <v>0</v>
      </c>
      <c r="J167" s="32"/>
      <c r="K167" s="32"/>
      <c r="L167" s="32"/>
      <c r="M167" s="37"/>
      <c r="N167" s="105"/>
      <c r="O167" s="38" t="n">
        <f aca="false">O165/500</f>
        <v>0</v>
      </c>
      <c r="P167" s="103"/>
      <c r="Q167" s="33"/>
      <c r="R167" s="38"/>
      <c r="S167" s="108"/>
      <c r="T167" s="54" t="n">
        <f aca="false">(N165/15.4323584)*(S165/3.28083989501312)*0.1</f>
        <v>0</v>
      </c>
      <c r="U167" s="103"/>
      <c r="V167" s="103"/>
      <c r="W167" s="103"/>
      <c r="X167" s="111"/>
      <c r="Y167" s="111"/>
      <c r="Z167" s="111"/>
      <c r="AA167" s="103"/>
      <c r="AB167" s="53"/>
      <c r="AC167" s="54"/>
      <c r="AD167" s="54"/>
      <c r="AE167" s="54"/>
      <c r="AF167" s="54"/>
      <c r="AG167" s="54"/>
      <c r="AH167" s="54"/>
    </row>
    <row r="168" customFormat="false" ht="15" hidden="false" customHeight="true" outlineLevel="0" collapsed="false">
      <c r="B168" s="102" t="n">
        <v>55</v>
      </c>
      <c r="C168" s="14" t="s">
        <v>102</v>
      </c>
      <c r="D168" s="103"/>
      <c r="E168" s="33"/>
      <c r="F168" s="104" t="n">
        <f aca="false">E168/15432.3584</f>
        <v>0</v>
      </c>
      <c r="G168" s="33"/>
      <c r="H168" s="104" t="n">
        <f aca="false">G168*F168</f>
        <v>0</v>
      </c>
      <c r="I168" s="36" t="n">
        <f aca="false">IFERROR(15432.3584/G168,0)</f>
        <v>0</v>
      </c>
      <c r="J168" s="103"/>
      <c r="K168" s="32"/>
      <c r="L168" s="32"/>
      <c r="M168" s="103"/>
      <c r="N168" s="105"/>
      <c r="O168" s="106"/>
      <c r="P168" s="103"/>
      <c r="Q168" s="107"/>
      <c r="R168" s="38" t="n">
        <f aca="false">Q169/100</f>
        <v>0</v>
      </c>
      <c r="S168" s="108"/>
      <c r="T168" s="109" t="n">
        <f aca="false">(N168*S168)/1000</f>
        <v>0</v>
      </c>
      <c r="U168" s="103"/>
      <c r="V168" s="103"/>
      <c r="W168" s="103"/>
      <c r="X168" s="111"/>
      <c r="Y168" s="111"/>
      <c r="Z168" s="111"/>
      <c r="AA168" s="103"/>
      <c r="AB168" s="53"/>
      <c r="AC168" s="54" t="n">
        <f aca="false">R168+O170+H168+J169</f>
        <v>0</v>
      </c>
      <c r="AD168" s="54" t="n">
        <f aca="false">AC168*20</f>
        <v>0</v>
      </c>
      <c r="AE168" s="54" t="n">
        <f aca="false">AC168*50</f>
        <v>0</v>
      </c>
      <c r="AF168" s="54" t="n">
        <f aca="false">AC168*250</f>
        <v>0</v>
      </c>
      <c r="AG168" s="54" t="n">
        <f aca="false">AC168*1000</f>
        <v>0</v>
      </c>
      <c r="AH168" s="54" t="n">
        <f aca="false">AC168*5000</f>
        <v>0</v>
      </c>
    </row>
    <row r="169" customFormat="false" ht="15" hidden="false" customHeight="true" outlineLevel="0" collapsed="false">
      <c r="B169" s="102"/>
      <c r="C169" s="14"/>
      <c r="D169" s="103"/>
      <c r="E169" s="33"/>
      <c r="F169" s="104"/>
      <c r="G169" s="33"/>
      <c r="H169" s="104"/>
      <c r="I169" s="36"/>
      <c r="J169" s="32"/>
      <c r="K169" s="32"/>
      <c r="L169" s="32"/>
      <c r="M169" s="103"/>
      <c r="N169" s="105"/>
      <c r="O169" s="106"/>
      <c r="P169" s="103"/>
      <c r="Q169" s="33"/>
      <c r="R169" s="38"/>
      <c r="S169" s="108"/>
      <c r="T169" s="109"/>
      <c r="U169" s="103"/>
      <c r="V169" s="103"/>
      <c r="W169" s="103"/>
      <c r="X169" s="111"/>
      <c r="Y169" s="111"/>
      <c r="Z169" s="111"/>
      <c r="AA169" s="103"/>
      <c r="AB169" s="53"/>
      <c r="AC169" s="54"/>
      <c r="AD169" s="54"/>
      <c r="AE169" s="54"/>
      <c r="AF169" s="54"/>
      <c r="AG169" s="54"/>
      <c r="AH169" s="54"/>
    </row>
    <row r="170" customFormat="false" ht="15" hidden="false" customHeight="true" outlineLevel="0" collapsed="false">
      <c r="B170" s="102"/>
      <c r="C170" s="14"/>
      <c r="D170" s="103"/>
      <c r="E170" s="33"/>
      <c r="F170" s="104"/>
      <c r="G170" s="33"/>
      <c r="H170" s="104"/>
      <c r="I170" s="36" t="n">
        <f aca="false">I168/2</f>
        <v>0</v>
      </c>
      <c r="J170" s="32"/>
      <c r="K170" s="32"/>
      <c r="L170" s="32"/>
      <c r="M170" s="37"/>
      <c r="N170" s="105"/>
      <c r="O170" s="38" t="n">
        <f aca="false">O168/500</f>
        <v>0</v>
      </c>
      <c r="P170" s="103"/>
      <c r="Q170" s="33"/>
      <c r="R170" s="38"/>
      <c r="S170" s="108"/>
      <c r="T170" s="54" t="n">
        <f aca="false">(N168/15.4323584)*(S168/3.28083989501312)*0.1</f>
        <v>0</v>
      </c>
      <c r="U170" s="103"/>
      <c r="V170" s="103"/>
      <c r="W170" s="103"/>
      <c r="X170" s="111"/>
      <c r="Y170" s="111"/>
      <c r="Z170" s="111"/>
      <c r="AA170" s="103"/>
      <c r="AB170" s="53"/>
      <c r="AC170" s="54"/>
      <c r="AD170" s="54"/>
      <c r="AE170" s="54"/>
      <c r="AF170" s="54"/>
      <c r="AG170" s="54"/>
      <c r="AH170" s="54"/>
    </row>
    <row r="171" customFormat="false" ht="15" hidden="false" customHeight="true" outlineLevel="0" collapsed="false">
      <c r="B171" s="102" t="n">
        <v>56</v>
      </c>
      <c r="C171" s="14" t="s">
        <v>102</v>
      </c>
      <c r="D171" s="103"/>
      <c r="E171" s="33"/>
      <c r="F171" s="104" t="n">
        <f aca="false">E171/15432.3584</f>
        <v>0</v>
      </c>
      <c r="G171" s="33"/>
      <c r="H171" s="104" t="n">
        <f aca="false">G171*F171</f>
        <v>0</v>
      </c>
      <c r="I171" s="36" t="n">
        <f aca="false">IFERROR(15432.3584/G171,0)</f>
        <v>0</v>
      </c>
      <c r="J171" s="103"/>
      <c r="K171" s="32"/>
      <c r="L171" s="32"/>
      <c r="M171" s="103"/>
      <c r="N171" s="105"/>
      <c r="O171" s="106"/>
      <c r="P171" s="103"/>
      <c r="Q171" s="107"/>
      <c r="R171" s="38" t="n">
        <f aca="false">Q172/100</f>
        <v>0</v>
      </c>
      <c r="S171" s="108"/>
      <c r="T171" s="109" t="n">
        <f aca="false">(N171*S171)/1000</f>
        <v>0</v>
      </c>
      <c r="U171" s="103"/>
      <c r="V171" s="103"/>
      <c r="W171" s="103"/>
      <c r="X171" s="111"/>
      <c r="Y171" s="111"/>
      <c r="Z171" s="111"/>
      <c r="AA171" s="103"/>
      <c r="AB171" s="53"/>
      <c r="AC171" s="54" t="n">
        <f aca="false">R171+O173+H171+J172</f>
        <v>0</v>
      </c>
      <c r="AD171" s="54" t="n">
        <f aca="false">AC171*20</f>
        <v>0</v>
      </c>
      <c r="AE171" s="54" t="n">
        <f aca="false">AC171*50</f>
        <v>0</v>
      </c>
      <c r="AF171" s="54" t="n">
        <f aca="false">AC171*250</f>
        <v>0</v>
      </c>
      <c r="AG171" s="54" t="n">
        <f aca="false">AC171*1000</f>
        <v>0</v>
      </c>
      <c r="AH171" s="54" t="n">
        <f aca="false">AC171*5000</f>
        <v>0</v>
      </c>
    </row>
    <row r="172" customFormat="false" ht="15" hidden="false" customHeight="true" outlineLevel="0" collapsed="false">
      <c r="B172" s="102"/>
      <c r="C172" s="14"/>
      <c r="D172" s="103"/>
      <c r="E172" s="33"/>
      <c r="F172" s="104"/>
      <c r="G172" s="33"/>
      <c r="H172" s="104"/>
      <c r="I172" s="36"/>
      <c r="J172" s="32"/>
      <c r="K172" s="32"/>
      <c r="L172" s="32"/>
      <c r="M172" s="103"/>
      <c r="N172" s="105"/>
      <c r="O172" s="106"/>
      <c r="P172" s="103"/>
      <c r="Q172" s="33"/>
      <c r="R172" s="38"/>
      <c r="S172" s="108"/>
      <c r="T172" s="109"/>
      <c r="U172" s="103"/>
      <c r="V172" s="103"/>
      <c r="W172" s="103"/>
      <c r="X172" s="111"/>
      <c r="Y172" s="111"/>
      <c r="Z172" s="111"/>
      <c r="AA172" s="103"/>
      <c r="AB172" s="53"/>
      <c r="AC172" s="54"/>
      <c r="AD172" s="54"/>
      <c r="AE172" s="54"/>
      <c r="AF172" s="54"/>
      <c r="AG172" s="54"/>
      <c r="AH172" s="54"/>
    </row>
    <row r="173" customFormat="false" ht="15" hidden="false" customHeight="true" outlineLevel="0" collapsed="false">
      <c r="B173" s="102"/>
      <c r="C173" s="14"/>
      <c r="D173" s="103"/>
      <c r="E173" s="33"/>
      <c r="F173" s="104"/>
      <c r="G173" s="33"/>
      <c r="H173" s="104"/>
      <c r="I173" s="36" t="n">
        <f aca="false">I171/2</f>
        <v>0</v>
      </c>
      <c r="J173" s="32"/>
      <c r="K173" s="32"/>
      <c r="L173" s="32"/>
      <c r="M173" s="37"/>
      <c r="N173" s="105"/>
      <c r="O173" s="38" t="n">
        <f aca="false">O171/500</f>
        <v>0</v>
      </c>
      <c r="P173" s="103"/>
      <c r="Q173" s="33"/>
      <c r="R173" s="38"/>
      <c r="S173" s="108"/>
      <c r="T173" s="54" t="n">
        <f aca="false">(N171/15.4323584)*(S171/3.28083989501312)*0.1</f>
        <v>0</v>
      </c>
      <c r="U173" s="103"/>
      <c r="V173" s="103"/>
      <c r="W173" s="103"/>
      <c r="X173" s="111"/>
      <c r="Y173" s="111"/>
      <c r="Z173" s="111"/>
      <c r="AA173" s="103"/>
      <c r="AB173" s="53"/>
      <c r="AC173" s="54"/>
      <c r="AD173" s="54"/>
      <c r="AE173" s="54"/>
      <c r="AF173" s="54"/>
      <c r="AG173" s="54"/>
      <c r="AH173" s="54"/>
    </row>
    <row r="174" customFormat="false" ht="15" hidden="false" customHeight="true" outlineLevel="0" collapsed="false">
      <c r="B174" s="102" t="n">
        <v>57</v>
      </c>
      <c r="C174" s="14" t="s">
        <v>102</v>
      </c>
      <c r="D174" s="103"/>
      <c r="E174" s="33"/>
      <c r="F174" s="104" t="n">
        <f aca="false">E174/15432.3584</f>
        <v>0</v>
      </c>
      <c r="G174" s="33"/>
      <c r="H174" s="104" t="n">
        <f aca="false">G174*F174</f>
        <v>0</v>
      </c>
      <c r="I174" s="36" t="n">
        <f aca="false">IFERROR(15432.3584/G174,0)</f>
        <v>0</v>
      </c>
      <c r="J174" s="103"/>
      <c r="K174" s="32"/>
      <c r="L174" s="32"/>
      <c r="M174" s="103"/>
      <c r="N174" s="105"/>
      <c r="O174" s="106"/>
      <c r="P174" s="103"/>
      <c r="Q174" s="107"/>
      <c r="R174" s="38" t="n">
        <f aca="false">Q175/100</f>
        <v>0</v>
      </c>
      <c r="S174" s="108"/>
      <c r="T174" s="109" t="n">
        <f aca="false">(N174*S174)/1000</f>
        <v>0</v>
      </c>
      <c r="U174" s="103"/>
      <c r="V174" s="103"/>
      <c r="W174" s="103"/>
      <c r="X174" s="111"/>
      <c r="Y174" s="111"/>
      <c r="Z174" s="111"/>
      <c r="AA174" s="103"/>
      <c r="AB174" s="53"/>
      <c r="AC174" s="54" t="n">
        <f aca="false">R174+O176+H174+J175</f>
        <v>0</v>
      </c>
      <c r="AD174" s="54" t="n">
        <f aca="false">AC174*20</f>
        <v>0</v>
      </c>
      <c r="AE174" s="54" t="n">
        <f aca="false">AC174*50</f>
        <v>0</v>
      </c>
      <c r="AF174" s="54" t="n">
        <f aca="false">AC174*250</f>
        <v>0</v>
      </c>
      <c r="AG174" s="54" t="n">
        <f aca="false">AC174*1000</f>
        <v>0</v>
      </c>
      <c r="AH174" s="54" t="n">
        <f aca="false">AC174*5000</f>
        <v>0</v>
      </c>
    </row>
    <row r="175" customFormat="false" ht="15" hidden="false" customHeight="true" outlineLevel="0" collapsed="false">
      <c r="B175" s="102"/>
      <c r="C175" s="14"/>
      <c r="D175" s="103"/>
      <c r="E175" s="33"/>
      <c r="F175" s="104"/>
      <c r="G175" s="33"/>
      <c r="H175" s="104"/>
      <c r="I175" s="36"/>
      <c r="J175" s="32"/>
      <c r="K175" s="32"/>
      <c r="L175" s="32"/>
      <c r="M175" s="103"/>
      <c r="N175" s="105"/>
      <c r="O175" s="106"/>
      <c r="P175" s="103"/>
      <c r="Q175" s="33"/>
      <c r="R175" s="38"/>
      <c r="S175" s="108"/>
      <c r="T175" s="109"/>
      <c r="U175" s="103"/>
      <c r="V175" s="103"/>
      <c r="W175" s="103"/>
      <c r="X175" s="111"/>
      <c r="Y175" s="111"/>
      <c r="Z175" s="111"/>
      <c r="AA175" s="103"/>
      <c r="AB175" s="53"/>
      <c r="AC175" s="54"/>
      <c r="AD175" s="54"/>
      <c r="AE175" s="54"/>
      <c r="AF175" s="54"/>
      <c r="AG175" s="54"/>
      <c r="AH175" s="54"/>
    </row>
    <row r="176" customFormat="false" ht="15" hidden="false" customHeight="true" outlineLevel="0" collapsed="false">
      <c r="B176" s="102"/>
      <c r="C176" s="14"/>
      <c r="D176" s="103"/>
      <c r="E176" s="33"/>
      <c r="F176" s="104"/>
      <c r="G176" s="33"/>
      <c r="H176" s="104"/>
      <c r="I176" s="36" t="n">
        <f aca="false">I174/2</f>
        <v>0</v>
      </c>
      <c r="J176" s="32"/>
      <c r="K176" s="32"/>
      <c r="L176" s="32"/>
      <c r="M176" s="37"/>
      <c r="N176" s="105"/>
      <c r="O176" s="38" t="n">
        <f aca="false">O174/500</f>
        <v>0</v>
      </c>
      <c r="P176" s="103"/>
      <c r="Q176" s="33"/>
      <c r="R176" s="38"/>
      <c r="S176" s="108"/>
      <c r="T176" s="54" t="n">
        <f aca="false">(N174/15.4323584)*(S174/3.28083989501312)*0.1</f>
        <v>0</v>
      </c>
      <c r="U176" s="103"/>
      <c r="V176" s="103"/>
      <c r="W176" s="103"/>
      <c r="X176" s="111"/>
      <c r="Y176" s="111"/>
      <c r="Z176" s="111"/>
      <c r="AA176" s="103"/>
      <c r="AB176" s="53"/>
      <c r="AC176" s="54"/>
      <c r="AD176" s="54"/>
      <c r="AE176" s="54"/>
      <c r="AF176" s="54"/>
      <c r="AG176" s="54"/>
      <c r="AH176" s="54"/>
    </row>
    <row r="177" customFormat="false" ht="15" hidden="false" customHeight="true" outlineLevel="0" collapsed="false">
      <c r="B177" s="102" t="n">
        <v>58</v>
      </c>
      <c r="C177" s="14" t="s">
        <v>102</v>
      </c>
      <c r="D177" s="103"/>
      <c r="E177" s="33"/>
      <c r="F177" s="104" t="n">
        <f aca="false">E177/15432.3584</f>
        <v>0</v>
      </c>
      <c r="G177" s="33"/>
      <c r="H177" s="104" t="n">
        <f aca="false">G177*F177</f>
        <v>0</v>
      </c>
      <c r="I177" s="36" t="n">
        <f aca="false">IFERROR(15432.3584/G177,0)</f>
        <v>0</v>
      </c>
      <c r="J177" s="103"/>
      <c r="K177" s="32"/>
      <c r="L177" s="32"/>
      <c r="M177" s="103"/>
      <c r="N177" s="105"/>
      <c r="O177" s="106"/>
      <c r="P177" s="103"/>
      <c r="Q177" s="107"/>
      <c r="R177" s="38" t="n">
        <f aca="false">Q178/100</f>
        <v>0</v>
      </c>
      <c r="S177" s="108"/>
      <c r="T177" s="109" t="n">
        <f aca="false">(N177*S177)/1000</f>
        <v>0</v>
      </c>
      <c r="U177" s="103"/>
      <c r="V177" s="103"/>
      <c r="W177" s="103"/>
      <c r="X177" s="111"/>
      <c r="Y177" s="111"/>
      <c r="Z177" s="111"/>
      <c r="AA177" s="103"/>
      <c r="AB177" s="53"/>
      <c r="AC177" s="54" t="n">
        <f aca="false">R177+O179+H177+J178</f>
        <v>0</v>
      </c>
      <c r="AD177" s="54" t="n">
        <f aca="false">AC177*20</f>
        <v>0</v>
      </c>
      <c r="AE177" s="54" t="n">
        <f aca="false">AC177*50</f>
        <v>0</v>
      </c>
      <c r="AF177" s="54" t="n">
        <f aca="false">AC177*250</f>
        <v>0</v>
      </c>
      <c r="AG177" s="54" t="n">
        <f aca="false">AC177*1000</f>
        <v>0</v>
      </c>
      <c r="AH177" s="54" t="n">
        <f aca="false">AC177*5000</f>
        <v>0</v>
      </c>
    </row>
    <row r="178" customFormat="false" ht="15" hidden="false" customHeight="true" outlineLevel="0" collapsed="false">
      <c r="B178" s="102"/>
      <c r="C178" s="14"/>
      <c r="D178" s="103"/>
      <c r="E178" s="33"/>
      <c r="F178" s="104"/>
      <c r="G178" s="33"/>
      <c r="H178" s="104"/>
      <c r="I178" s="36"/>
      <c r="J178" s="32"/>
      <c r="K178" s="32"/>
      <c r="L178" s="32"/>
      <c r="M178" s="103"/>
      <c r="N178" s="105"/>
      <c r="O178" s="106"/>
      <c r="P178" s="103"/>
      <c r="Q178" s="33"/>
      <c r="R178" s="38"/>
      <c r="S178" s="108"/>
      <c r="T178" s="109"/>
      <c r="U178" s="103"/>
      <c r="V178" s="103"/>
      <c r="W178" s="103"/>
      <c r="X178" s="111"/>
      <c r="Y178" s="111"/>
      <c r="Z178" s="111"/>
      <c r="AA178" s="103"/>
      <c r="AB178" s="53"/>
      <c r="AC178" s="54"/>
      <c r="AD178" s="54"/>
      <c r="AE178" s="54"/>
      <c r="AF178" s="54"/>
      <c r="AG178" s="54"/>
      <c r="AH178" s="54"/>
    </row>
    <row r="179" customFormat="false" ht="15" hidden="false" customHeight="true" outlineLevel="0" collapsed="false">
      <c r="B179" s="102"/>
      <c r="C179" s="14"/>
      <c r="D179" s="103"/>
      <c r="E179" s="33"/>
      <c r="F179" s="104"/>
      <c r="G179" s="33"/>
      <c r="H179" s="104"/>
      <c r="I179" s="36" t="n">
        <f aca="false">I177/2</f>
        <v>0</v>
      </c>
      <c r="J179" s="32"/>
      <c r="K179" s="32"/>
      <c r="L179" s="32"/>
      <c r="M179" s="37"/>
      <c r="N179" s="105"/>
      <c r="O179" s="38" t="n">
        <f aca="false">O177/500</f>
        <v>0</v>
      </c>
      <c r="P179" s="103"/>
      <c r="Q179" s="33"/>
      <c r="R179" s="38"/>
      <c r="S179" s="108"/>
      <c r="T179" s="54" t="n">
        <f aca="false">(N177/15.4323584)*(S177/3.28083989501312)*0.1</f>
        <v>0</v>
      </c>
      <c r="U179" s="103"/>
      <c r="V179" s="103"/>
      <c r="W179" s="103"/>
      <c r="X179" s="111"/>
      <c r="Y179" s="111"/>
      <c r="Z179" s="111"/>
      <c r="AA179" s="103"/>
      <c r="AB179" s="53"/>
      <c r="AC179" s="54"/>
      <c r="AD179" s="54"/>
      <c r="AE179" s="54"/>
      <c r="AF179" s="54"/>
      <c r="AG179" s="54"/>
      <c r="AH179" s="54"/>
    </row>
    <row r="180" customFormat="false" ht="15" hidden="false" customHeight="true" outlineLevel="0" collapsed="false">
      <c r="B180" s="102" t="n">
        <v>59</v>
      </c>
      <c r="C180" s="14" t="s">
        <v>102</v>
      </c>
      <c r="D180" s="103"/>
      <c r="E180" s="33"/>
      <c r="F180" s="104" t="n">
        <f aca="false">E180/15432.3584</f>
        <v>0</v>
      </c>
      <c r="G180" s="33"/>
      <c r="H180" s="104" t="n">
        <f aca="false">G180*F180</f>
        <v>0</v>
      </c>
      <c r="I180" s="36" t="n">
        <f aca="false">IFERROR(15432.3584/G180,0)</f>
        <v>0</v>
      </c>
      <c r="J180" s="103"/>
      <c r="K180" s="32"/>
      <c r="L180" s="32"/>
      <c r="M180" s="103"/>
      <c r="N180" s="105"/>
      <c r="O180" s="106"/>
      <c r="P180" s="103"/>
      <c r="Q180" s="107"/>
      <c r="R180" s="38" t="n">
        <f aca="false">Q181/100</f>
        <v>0</v>
      </c>
      <c r="S180" s="108"/>
      <c r="T180" s="109" t="n">
        <f aca="false">(N180*S180)/1000</f>
        <v>0</v>
      </c>
      <c r="U180" s="103"/>
      <c r="V180" s="103"/>
      <c r="W180" s="103"/>
      <c r="X180" s="111"/>
      <c r="Y180" s="111"/>
      <c r="Z180" s="111"/>
      <c r="AA180" s="103"/>
      <c r="AB180" s="53"/>
      <c r="AC180" s="54" t="n">
        <f aca="false">R180+O182+H180+J181</f>
        <v>0</v>
      </c>
      <c r="AD180" s="54" t="n">
        <f aca="false">AC180*20</f>
        <v>0</v>
      </c>
      <c r="AE180" s="54" t="n">
        <f aca="false">AC180*50</f>
        <v>0</v>
      </c>
      <c r="AF180" s="54" t="n">
        <f aca="false">AC180*250</f>
        <v>0</v>
      </c>
      <c r="AG180" s="54" t="n">
        <f aca="false">AC180*1000</f>
        <v>0</v>
      </c>
      <c r="AH180" s="54" t="n">
        <f aca="false">AC180*5000</f>
        <v>0</v>
      </c>
    </row>
    <row r="181" customFormat="false" ht="15" hidden="false" customHeight="true" outlineLevel="0" collapsed="false">
      <c r="B181" s="102"/>
      <c r="C181" s="14"/>
      <c r="D181" s="103"/>
      <c r="E181" s="33"/>
      <c r="F181" s="104"/>
      <c r="G181" s="33"/>
      <c r="H181" s="104"/>
      <c r="I181" s="36"/>
      <c r="J181" s="32"/>
      <c r="K181" s="32"/>
      <c r="L181" s="32"/>
      <c r="M181" s="103"/>
      <c r="N181" s="105"/>
      <c r="O181" s="106"/>
      <c r="P181" s="103"/>
      <c r="Q181" s="33"/>
      <c r="R181" s="38"/>
      <c r="S181" s="108"/>
      <c r="T181" s="109"/>
      <c r="U181" s="103"/>
      <c r="V181" s="103"/>
      <c r="W181" s="103"/>
      <c r="X181" s="111"/>
      <c r="Y181" s="111"/>
      <c r="Z181" s="111"/>
      <c r="AA181" s="103"/>
      <c r="AB181" s="53"/>
      <c r="AC181" s="54"/>
      <c r="AD181" s="54"/>
      <c r="AE181" s="54"/>
      <c r="AF181" s="54"/>
      <c r="AG181" s="54"/>
      <c r="AH181" s="54"/>
    </row>
    <row r="182" customFormat="false" ht="15" hidden="false" customHeight="true" outlineLevel="0" collapsed="false">
      <c r="B182" s="102"/>
      <c r="C182" s="14"/>
      <c r="D182" s="103"/>
      <c r="E182" s="33"/>
      <c r="F182" s="104"/>
      <c r="G182" s="33"/>
      <c r="H182" s="104"/>
      <c r="I182" s="36" t="n">
        <f aca="false">I180/2</f>
        <v>0</v>
      </c>
      <c r="J182" s="32"/>
      <c r="K182" s="32"/>
      <c r="L182" s="32"/>
      <c r="M182" s="37"/>
      <c r="N182" s="105"/>
      <c r="O182" s="38" t="n">
        <f aca="false">O180/500</f>
        <v>0</v>
      </c>
      <c r="P182" s="103"/>
      <c r="Q182" s="33"/>
      <c r="R182" s="38"/>
      <c r="S182" s="108"/>
      <c r="T182" s="54" t="n">
        <f aca="false">(N180/15.4323584)*(S180/3.28083989501312)*0.1</f>
        <v>0</v>
      </c>
      <c r="U182" s="103"/>
      <c r="V182" s="103"/>
      <c r="W182" s="103"/>
      <c r="X182" s="111"/>
      <c r="Y182" s="111"/>
      <c r="Z182" s="111"/>
      <c r="AA182" s="103"/>
      <c r="AB182" s="53"/>
      <c r="AC182" s="54"/>
      <c r="AD182" s="54"/>
      <c r="AE182" s="54"/>
      <c r="AF182" s="54"/>
      <c r="AG182" s="54"/>
      <c r="AH182" s="54"/>
    </row>
    <row r="183" customFormat="false" ht="15" hidden="false" customHeight="true" outlineLevel="0" collapsed="false">
      <c r="B183" s="102" t="n">
        <v>60</v>
      </c>
      <c r="C183" s="14" t="s">
        <v>102</v>
      </c>
      <c r="D183" s="103"/>
      <c r="E183" s="33"/>
      <c r="F183" s="104" t="n">
        <f aca="false">E183/15432.3584</f>
        <v>0</v>
      </c>
      <c r="G183" s="33"/>
      <c r="H183" s="104" t="n">
        <f aca="false">G183*F183</f>
        <v>0</v>
      </c>
      <c r="I183" s="36" t="n">
        <f aca="false">IFERROR(15432.3584/G183,0)</f>
        <v>0</v>
      </c>
      <c r="J183" s="103"/>
      <c r="K183" s="32"/>
      <c r="L183" s="32"/>
      <c r="M183" s="103"/>
      <c r="N183" s="105"/>
      <c r="O183" s="106"/>
      <c r="P183" s="103"/>
      <c r="Q183" s="107"/>
      <c r="R183" s="38" t="n">
        <f aca="false">Q184/100</f>
        <v>0</v>
      </c>
      <c r="S183" s="108"/>
      <c r="T183" s="109" t="n">
        <f aca="false">(N183*S183)/1000</f>
        <v>0</v>
      </c>
      <c r="U183" s="103"/>
      <c r="V183" s="103"/>
      <c r="W183" s="103"/>
      <c r="X183" s="111"/>
      <c r="Y183" s="111"/>
      <c r="Z183" s="111"/>
      <c r="AA183" s="103"/>
      <c r="AB183" s="53"/>
      <c r="AC183" s="54" t="n">
        <f aca="false">R183+O185+H183+J184</f>
        <v>0</v>
      </c>
      <c r="AD183" s="54" t="n">
        <f aca="false">AC183*20</f>
        <v>0</v>
      </c>
      <c r="AE183" s="54" t="n">
        <f aca="false">AC183*50</f>
        <v>0</v>
      </c>
      <c r="AF183" s="54" t="n">
        <f aca="false">AC183*250</f>
        <v>0</v>
      </c>
      <c r="AG183" s="54" t="n">
        <f aca="false">AC183*1000</f>
        <v>0</v>
      </c>
      <c r="AH183" s="54" t="n">
        <f aca="false">AC183*5000</f>
        <v>0</v>
      </c>
    </row>
    <row r="184" customFormat="false" ht="15" hidden="false" customHeight="true" outlineLevel="0" collapsed="false">
      <c r="B184" s="102"/>
      <c r="C184" s="14"/>
      <c r="D184" s="103"/>
      <c r="E184" s="33"/>
      <c r="F184" s="104"/>
      <c r="G184" s="33"/>
      <c r="H184" s="104"/>
      <c r="I184" s="36"/>
      <c r="J184" s="32"/>
      <c r="K184" s="32"/>
      <c r="L184" s="32"/>
      <c r="M184" s="103"/>
      <c r="N184" s="105"/>
      <c r="O184" s="106"/>
      <c r="P184" s="103"/>
      <c r="Q184" s="33"/>
      <c r="R184" s="38"/>
      <c r="S184" s="108"/>
      <c r="T184" s="109"/>
      <c r="U184" s="103"/>
      <c r="V184" s="103"/>
      <c r="W184" s="103"/>
      <c r="X184" s="111"/>
      <c r="Y184" s="111"/>
      <c r="Z184" s="111"/>
      <c r="AA184" s="103"/>
      <c r="AB184" s="53"/>
      <c r="AC184" s="54"/>
      <c r="AD184" s="54"/>
      <c r="AE184" s="54"/>
      <c r="AF184" s="54"/>
      <c r="AG184" s="54"/>
      <c r="AH184" s="54"/>
    </row>
    <row r="185" customFormat="false" ht="15" hidden="false" customHeight="true" outlineLevel="0" collapsed="false">
      <c r="B185" s="102"/>
      <c r="C185" s="14"/>
      <c r="D185" s="103"/>
      <c r="E185" s="33"/>
      <c r="F185" s="104"/>
      <c r="G185" s="33"/>
      <c r="H185" s="104"/>
      <c r="I185" s="36" t="n">
        <f aca="false">I183/2</f>
        <v>0</v>
      </c>
      <c r="J185" s="32"/>
      <c r="K185" s="32"/>
      <c r="L185" s="32"/>
      <c r="M185" s="37"/>
      <c r="N185" s="105"/>
      <c r="O185" s="38" t="n">
        <f aca="false">O183/500</f>
        <v>0</v>
      </c>
      <c r="P185" s="103"/>
      <c r="Q185" s="33"/>
      <c r="R185" s="38"/>
      <c r="S185" s="108"/>
      <c r="T185" s="54" t="n">
        <f aca="false">(N183/15.4323584)*(S183/3.28083989501312)*0.1</f>
        <v>0</v>
      </c>
      <c r="U185" s="103"/>
      <c r="V185" s="103"/>
      <c r="W185" s="103"/>
      <c r="X185" s="111"/>
      <c r="Y185" s="111"/>
      <c r="Z185" s="111"/>
      <c r="AA185" s="103"/>
      <c r="AB185" s="53"/>
      <c r="AC185" s="54"/>
      <c r="AD185" s="54"/>
      <c r="AE185" s="54"/>
      <c r="AF185" s="54"/>
      <c r="AG185" s="54"/>
      <c r="AH185" s="54"/>
    </row>
    <row r="186" customFormat="false" ht="15" hidden="false" customHeight="true" outlineLevel="0" collapsed="false">
      <c r="B186" s="102" t="n">
        <v>61</v>
      </c>
      <c r="C186" s="14" t="s">
        <v>102</v>
      </c>
      <c r="D186" s="103"/>
      <c r="E186" s="33"/>
      <c r="F186" s="104" t="n">
        <f aca="false">E186/15432.3584</f>
        <v>0</v>
      </c>
      <c r="G186" s="33"/>
      <c r="H186" s="104" t="n">
        <f aca="false">G186*F186</f>
        <v>0</v>
      </c>
      <c r="I186" s="36" t="n">
        <f aca="false">IFERROR(15432.3584/G186,0)</f>
        <v>0</v>
      </c>
      <c r="J186" s="103"/>
      <c r="K186" s="32"/>
      <c r="L186" s="32"/>
      <c r="M186" s="103"/>
      <c r="N186" s="105"/>
      <c r="O186" s="106"/>
      <c r="P186" s="103"/>
      <c r="Q186" s="107"/>
      <c r="R186" s="38" t="n">
        <f aca="false">Q187/100</f>
        <v>0</v>
      </c>
      <c r="S186" s="108"/>
      <c r="T186" s="109" t="n">
        <f aca="false">(N186*S186)/1000</f>
        <v>0</v>
      </c>
      <c r="U186" s="103"/>
      <c r="V186" s="103"/>
      <c r="W186" s="103"/>
      <c r="X186" s="111"/>
      <c r="Y186" s="111"/>
      <c r="Z186" s="111"/>
      <c r="AA186" s="103"/>
      <c r="AB186" s="53"/>
      <c r="AC186" s="54" t="n">
        <f aca="false">R186+O188+H186+J187</f>
        <v>0</v>
      </c>
      <c r="AD186" s="54" t="n">
        <f aca="false">AC186*20</f>
        <v>0</v>
      </c>
      <c r="AE186" s="54" t="n">
        <f aca="false">AC186*50</f>
        <v>0</v>
      </c>
      <c r="AF186" s="54" t="n">
        <f aca="false">AC186*250</f>
        <v>0</v>
      </c>
      <c r="AG186" s="54" t="n">
        <f aca="false">AC186*1000</f>
        <v>0</v>
      </c>
      <c r="AH186" s="54" t="n">
        <f aca="false">AC186*5000</f>
        <v>0</v>
      </c>
    </row>
    <row r="187" customFormat="false" ht="15" hidden="false" customHeight="true" outlineLevel="0" collapsed="false">
      <c r="B187" s="102"/>
      <c r="C187" s="14"/>
      <c r="D187" s="103"/>
      <c r="E187" s="33"/>
      <c r="F187" s="104"/>
      <c r="G187" s="33"/>
      <c r="H187" s="104"/>
      <c r="I187" s="36"/>
      <c r="J187" s="32"/>
      <c r="K187" s="32"/>
      <c r="L187" s="32"/>
      <c r="M187" s="103"/>
      <c r="N187" s="105"/>
      <c r="O187" s="106"/>
      <c r="P187" s="103"/>
      <c r="Q187" s="33"/>
      <c r="R187" s="38"/>
      <c r="S187" s="108"/>
      <c r="T187" s="109"/>
      <c r="U187" s="103"/>
      <c r="V187" s="103"/>
      <c r="W187" s="103"/>
      <c r="X187" s="111"/>
      <c r="Y187" s="111"/>
      <c r="Z187" s="111"/>
      <c r="AA187" s="103"/>
      <c r="AB187" s="53"/>
      <c r="AC187" s="54"/>
      <c r="AD187" s="54"/>
      <c r="AE187" s="54"/>
      <c r="AF187" s="54"/>
      <c r="AG187" s="54"/>
      <c r="AH187" s="54"/>
    </row>
    <row r="188" customFormat="false" ht="15" hidden="false" customHeight="true" outlineLevel="0" collapsed="false">
      <c r="B188" s="102"/>
      <c r="C188" s="14"/>
      <c r="D188" s="103"/>
      <c r="E188" s="33"/>
      <c r="F188" s="104"/>
      <c r="G188" s="33"/>
      <c r="H188" s="104"/>
      <c r="I188" s="36" t="n">
        <f aca="false">I186/2</f>
        <v>0</v>
      </c>
      <c r="J188" s="32"/>
      <c r="K188" s="32"/>
      <c r="L188" s="32"/>
      <c r="M188" s="37"/>
      <c r="N188" s="105"/>
      <c r="O188" s="38" t="n">
        <f aca="false">O186/500</f>
        <v>0</v>
      </c>
      <c r="P188" s="103"/>
      <c r="Q188" s="33"/>
      <c r="R188" s="38"/>
      <c r="S188" s="108"/>
      <c r="T188" s="54" t="n">
        <f aca="false">(N186/15.4323584)*(S186/3.28083989501312)*0.1</f>
        <v>0</v>
      </c>
      <c r="U188" s="103"/>
      <c r="V188" s="103"/>
      <c r="W188" s="103"/>
      <c r="X188" s="111"/>
      <c r="Y188" s="111"/>
      <c r="Z188" s="111"/>
      <c r="AA188" s="103"/>
      <c r="AB188" s="53"/>
      <c r="AC188" s="54"/>
      <c r="AD188" s="54"/>
      <c r="AE188" s="54"/>
      <c r="AF188" s="54"/>
      <c r="AG188" s="54"/>
      <c r="AH188" s="54"/>
    </row>
    <row r="189" customFormat="false" ht="15" hidden="false" customHeight="true" outlineLevel="0" collapsed="false">
      <c r="B189" s="102" t="n">
        <v>62</v>
      </c>
      <c r="C189" s="14" t="s">
        <v>102</v>
      </c>
      <c r="D189" s="103"/>
      <c r="E189" s="33"/>
      <c r="F189" s="104" t="n">
        <f aca="false">E189/15432.3584</f>
        <v>0</v>
      </c>
      <c r="G189" s="33"/>
      <c r="H189" s="104" t="n">
        <f aca="false">G189*F189</f>
        <v>0</v>
      </c>
      <c r="I189" s="36" t="n">
        <f aca="false">IFERROR(15432.3584/G189,0)</f>
        <v>0</v>
      </c>
      <c r="J189" s="103"/>
      <c r="K189" s="32"/>
      <c r="L189" s="32"/>
      <c r="M189" s="103"/>
      <c r="N189" s="105"/>
      <c r="O189" s="106"/>
      <c r="P189" s="103"/>
      <c r="Q189" s="107"/>
      <c r="R189" s="38" t="n">
        <f aca="false">Q190/100</f>
        <v>0</v>
      </c>
      <c r="S189" s="108"/>
      <c r="T189" s="109" t="n">
        <f aca="false">(N189*S189)/1000</f>
        <v>0</v>
      </c>
      <c r="U189" s="103"/>
      <c r="V189" s="103"/>
      <c r="W189" s="103"/>
      <c r="X189" s="111"/>
      <c r="Y189" s="111"/>
      <c r="Z189" s="111"/>
      <c r="AA189" s="103"/>
      <c r="AB189" s="53"/>
      <c r="AC189" s="54" t="n">
        <f aca="false">R189+O191+H189+J190</f>
        <v>0</v>
      </c>
      <c r="AD189" s="54" t="n">
        <f aca="false">AC189*20</f>
        <v>0</v>
      </c>
      <c r="AE189" s="54" t="n">
        <f aca="false">AC189*50</f>
        <v>0</v>
      </c>
      <c r="AF189" s="54" t="n">
        <f aca="false">AC189*250</f>
        <v>0</v>
      </c>
      <c r="AG189" s="54" t="n">
        <f aca="false">AC189*1000</f>
        <v>0</v>
      </c>
      <c r="AH189" s="54" t="n">
        <f aca="false">AC189*5000</f>
        <v>0</v>
      </c>
    </row>
    <row r="190" customFormat="false" ht="15" hidden="false" customHeight="true" outlineLevel="0" collapsed="false">
      <c r="B190" s="102"/>
      <c r="C190" s="14"/>
      <c r="D190" s="103"/>
      <c r="E190" s="33"/>
      <c r="F190" s="104"/>
      <c r="G190" s="33"/>
      <c r="H190" s="104"/>
      <c r="I190" s="36"/>
      <c r="J190" s="32"/>
      <c r="K190" s="32"/>
      <c r="L190" s="32"/>
      <c r="M190" s="103"/>
      <c r="N190" s="105"/>
      <c r="O190" s="106"/>
      <c r="P190" s="103"/>
      <c r="Q190" s="33"/>
      <c r="R190" s="38"/>
      <c r="S190" s="108"/>
      <c r="T190" s="109"/>
      <c r="U190" s="103"/>
      <c r="V190" s="103"/>
      <c r="W190" s="103"/>
      <c r="X190" s="111"/>
      <c r="Y190" s="111"/>
      <c r="Z190" s="111"/>
      <c r="AA190" s="103"/>
      <c r="AB190" s="53"/>
      <c r="AC190" s="54"/>
      <c r="AD190" s="54"/>
      <c r="AE190" s="54"/>
      <c r="AF190" s="54"/>
      <c r="AG190" s="54"/>
      <c r="AH190" s="54"/>
    </row>
    <row r="191" customFormat="false" ht="15" hidden="false" customHeight="true" outlineLevel="0" collapsed="false">
      <c r="B191" s="102"/>
      <c r="C191" s="14"/>
      <c r="D191" s="103"/>
      <c r="E191" s="33"/>
      <c r="F191" s="104"/>
      <c r="G191" s="33"/>
      <c r="H191" s="104"/>
      <c r="I191" s="36" t="n">
        <f aca="false">I189/2</f>
        <v>0</v>
      </c>
      <c r="J191" s="32"/>
      <c r="K191" s="32"/>
      <c r="L191" s="32"/>
      <c r="M191" s="37"/>
      <c r="N191" s="105"/>
      <c r="O191" s="38" t="n">
        <f aca="false">O189/500</f>
        <v>0</v>
      </c>
      <c r="P191" s="103"/>
      <c r="Q191" s="33"/>
      <c r="R191" s="38"/>
      <c r="S191" s="108"/>
      <c r="T191" s="54" t="n">
        <f aca="false">(N189/15.4323584)*(S189/3.28083989501312)*0.1</f>
        <v>0</v>
      </c>
      <c r="U191" s="103"/>
      <c r="V191" s="103"/>
      <c r="W191" s="103"/>
      <c r="X191" s="111"/>
      <c r="Y191" s="111"/>
      <c r="Z191" s="111"/>
      <c r="AA191" s="103"/>
      <c r="AB191" s="53"/>
      <c r="AC191" s="54"/>
      <c r="AD191" s="54"/>
      <c r="AE191" s="54"/>
      <c r="AF191" s="54"/>
      <c r="AG191" s="54"/>
      <c r="AH191" s="54"/>
    </row>
    <row r="192" customFormat="false" ht="15" hidden="false" customHeight="true" outlineLevel="0" collapsed="false">
      <c r="B192" s="102" t="n">
        <v>63</v>
      </c>
      <c r="C192" s="14" t="s">
        <v>102</v>
      </c>
      <c r="D192" s="103"/>
      <c r="E192" s="33"/>
      <c r="F192" s="104" t="n">
        <f aca="false">E192/15432.3584</f>
        <v>0</v>
      </c>
      <c r="G192" s="33"/>
      <c r="H192" s="104" t="n">
        <f aca="false">G192*F192</f>
        <v>0</v>
      </c>
      <c r="I192" s="36" t="n">
        <f aca="false">IFERROR(15432.3584/G192,0)</f>
        <v>0</v>
      </c>
      <c r="J192" s="103"/>
      <c r="K192" s="32"/>
      <c r="L192" s="32"/>
      <c r="M192" s="103"/>
      <c r="N192" s="105"/>
      <c r="O192" s="106"/>
      <c r="P192" s="103"/>
      <c r="Q192" s="107"/>
      <c r="R192" s="38" t="n">
        <f aca="false">Q193/100</f>
        <v>0</v>
      </c>
      <c r="S192" s="108"/>
      <c r="T192" s="109" t="n">
        <f aca="false">(N192*S192)/1000</f>
        <v>0</v>
      </c>
      <c r="U192" s="103"/>
      <c r="V192" s="103"/>
      <c r="W192" s="103"/>
      <c r="X192" s="111"/>
      <c r="Y192" s="111"/>
      <c r="Z192" s="111"/>
      <c r="AA192" s="103"/>
      <c r="AB192" s="53"/>
      <c r="AC192" s="54" t="n">
        <f aca="false">R192+O194+H192+J193</f>
        <v>0</v>
      </c>
      <c r="AD192" s="54" t="n">
        <f aca="false">AC192*20</f>
        <v>0</v>
      </c>
      <c r="AE192" s="54" t="n">
        <f aca="false">AC192*50</f>
        <v>0</v>
      </c>
      <c r="AF192" s="54" t="n">
        <f aca="false">AC192*250</f>
        <v>0</v>
      </c>
      <c r="AG192" s="54" t="n">
        <f aca="false">AC192*1000</f>
        <v>0</v>
      </c>
      <c r="AH192" s="54" t="n">
        <f aca="false">AC192*5000</f>
        <v>0</v>
      </c>
    </row>
    <row r="193" customFormat="false" ht="15" hidden="false" customHeight="true" outlineLevel="0" collapsed="false">
      <c r="B193" s="102"/>
      <c r="C193" s="14"/>
      <c r="D193" s="103"/>
      <c r="E193" s="33"/>
      <c r="F193" s="104"/>
      <c r="G193" s="33"/>
      <c r="H193" s="104"/>
      <c r="I193" s="36"/>
      <c r="J193" s="32"/>
      <c r="K193" s="32"/>
      <c r="L193" s="32"/>
      <c r="M193" s="103"/>
      <c r="N193" s="105"/>
      <c r="O193" s="106"/>
      <c r="P193" s="103"/>
      <c r="Q193" s="33"/>
      <c r="R193" s="38"/>
      <c r="S193" s="108"/>
      <c r="T193" s="109"/>
      <c r="U193" s="103"/>
      <c r="V193" s="103"/>
      <c r="W193" s="103"/>
      <c r="X193" s="111"/>
      <c r="Y193" s="111"/>
      <c r="Z193" s="111"/>
      <c r="AA193" s="103"/>
      <c r="AB193" s="53"/>
      <c r="AC193" s="54"/>
      <c r="AD193" s="54"/>
      <c r="AE193" s="54"/>
      <c r="AF193" s="54"/>
      <c r="AG193" s="54"/>
      <c r="AH193" s="54"/>
    </row>
    <row r="194" customFormat="false" ht="15" hidden="false" customHeight="true" outlineLevel="0" collapsed="false">
      <c r="B194" s="102"/>
      <c r="C194" s="14"/>
      <c r="D194" s="103"/>
      <c r="E194" s="33"/>
      <c r="F194" s="104"/>
      <c r="G194" s="33"/>
      <c r="H194" s="104"/>
      <c r="I194" s="36" t="n">
        <f aca="false">I192/2</f>
        <v>0</v>
      </c>
      <c r="J194" s="32"/>
      <c r="K194" s="32"/>
      <c r="L194" s="32"/>
      <c r="M194" s="37"/>
      <c r="N194" s="105"/>
      <c r="O194" s="38" t="n">
        <f aca="false">O192/500</f>
        <v>0</v>
      </c>
      <c r="P194" s="103"/>
      <c r="Q194" s="33"/>
      <c r="R194" s="38"/>
      <c r="S194" s="108"/>
      <c r="T194" s="54" t="n">
        <f aca="false">(N192/15.4323584)*(S192/3.28083989501312)*0.1</f>
        <v>0</v>
      </c>
      <c r="U194" s="103"/>
      <c r="V194" s="103"/>
      <c r="W194" s="103"/>
      <c r="X194" s="111"/>
      <c r="Y194" s="111"/>
      <c r="Z194" s="111"/>
      <c r="AA194" s="103"/>
      <c r="AB194" s="53"/>
      <c r="AC194" s="54"/>
      <c r="AD194" s="54"/>
      <c r="AE194" s="54"/>
      <c r="AF194" s="54"/>
      <c r="AG194" s="54"/>
      <c r="AH194" s="54"/>
    </row>
    <row r="195" customFormat="false" ht="15" hidden="false" customHeight="true" outlineLevel="0" collapsed="false">
      <c r="B195" s="102" t="n">
        <v>64</v>
      </c>
      <c r="C195" s="14" t="s">
        <v>102</v>
      </c>
      <c r="D195" s="103"/>
      <c r="E195" s="33"/>
      <c r="F195" s="104" t="n">
        <f aca="false">E195/15432.3584</f>
        <v>0</v>
      </c>
      <c r="G195" s="33"/>
      <c r="H195" s="104" t="n">
        <f aca="false">G195*F195</f>
        <v>0</v>
      </c>
      <c r="I195" s="36" t="n">
        <f aca="false">IFERROR(15432.3584/G195,0)</f>
        <v>0</v>
      </c>
      <c r="J195" s="103"/>
      <c r="K195" s="32"/>
      <c r="L195" s="32"/>
      <c r="M195" s="103"/>
      <c r="N195" s="105"/>
      <c r="O195" s="106"/>
      <c r="P195" s="103"/>
      <c r="Q195" s="107"/>
      <c r="R195" s="38" t="n">
        <f aca="false">Q196/100</f>
        <v>0</v>
      </c>
      <c r="S195" s="108"/>
      <c r="T195" s="109" t="n">
        <f aca="false">(N195*S195)/1000</f>
        <v>0</v>
      </c>
      <c r="U195" s="103"/>
      <c r="V195" s="103"/>
      <c r="W195" s="103"/>
      <c r="X195" s="111"/>
      <c r="Y195" s="111"/>
      <c r="Z195" s="111"/>
      <c r="AA195" s="103"/>
      <c r="AB195" s="53"/>
      <c r="AC195" s="54" t="n">
        <f aca="false">R195+O197+H195+J196</f>
        <v>0</v>
      </c>
      <c r="AD195" s="54" t="n">
        <f aca="false">AC195*20</f>
        <v>0</v>
      </c>
      <c r="AE195" s="54" t="n">
        <f aca="false">AC195*50</f>
        <v>0</v>
      </c>
      <c r="AF195" s="54" t="n">
        <f aca="false">AC195*250</f>
        <v>0</v>
      </c>
      <c r="AG195" s="54" t="n">
        <f aca="false">AC195*1000</f>
        <v>0</v>
      </c>
      <c r="AH195" s="54" t="n">
        <f aca="false">AC195*5000</f>
        <v>0</v>
      </c>
    </row>
    <row r="196" customFormat="false" ht="15" hidden="false" customHeight="true" outlineLevel="0" collapsed="false">
      <c r="B196" s="102"/>
      <c r="C196" s="14"/>
      <c r="D196" s="103"/>
      <c r="E196" s="33"/>
      <c r="F196" s="104"/>
      <c r="G196" s="33"/>
      <c r="H196" s="104"/>
      <c r="I196" s="36"/>
      <c r="J196" s="32"/>
      <c r="K196" s="32"/>
      <c r="L196" s="32"/>
      <c r="M196" s="103"/>
      <c r="N196" s="105"/>
      <c r="O196" s="106"/>
      <c r="P196" s="103"/>
      <c r="Q196" s="33"/>
      <c r="R196" s="38"/>
      <c r="S196" s="108"/>
      <c r="T196" s="109"/>
      <c r="U196" s="103"/>
      <c r="V196" s="103"/>
      <c r="W196" s="103"/>
      <c r="X196" s="111"/>
      <c r="Y196" s="111"/>
      <c r="Z196" s="111"/>
      <c r="AA196" s="103"/>
      <c r="AB196" s="53"/>
      <c r="AC196" s="54"/>
      <c r="AD196" s="54"/>
      <c r="AE196" s="54"/>
      <c r="AF196" s="54"/>
      <c r="AG196" s="54"/>
      <c r="AH196" s="54"/>
    </row>
    <row r="197" customFormat="false" ht="15" hidden="false" customHeight="true" outlineLevel="0" collapsed="false">
      <c r="B197" s="102"/>
      <c r="C197" s="14"/>
      <c r="D197" s="103"/>
      <c r="E197" s="33"/>
      <c r="F197" s="104"/>
      <c r="G197" s="33"/>
      <c r="H197" s="104"/>
      <c r="I197" s="36" t="n">
        <f aca="false">I195/2</f>
        <v>0</v>
      </c>
      <c r="J197" s="32"/>
      <c r="K197" s="32"/>
      <c r="L197" s="32"/>
      <c r="M197" s="37"/>
      <c r="N197" s="105"/>
      <c r="O197" s="38" t="n">
        <f aca="false">O195/500</f>
        <v>0</v>
      </c>
      <c r="P197" s="103"/>
      <c r="Q197" s="33"/>
      <c r="R197" s="38"/>
      <c r="S197" s="108"/>
      <c r="T197" s="54" t="n">
        <f aca="false">(N195/15.4323584)*(S195/3.28083989501312)*0.1</f>
        <v>0</v>
      </c>
      <c r="U197" s="103"/>
      <c r="V197" s="103"/>
      <c r="W197" s="103"/>
      <c r="X197" s="111"/>
      <c r="Y197" s="111"/>
      <c r="Z197" s="111"/>
      <c r="AA197" s="103"/>
      <c r="AB197" s="53"/>
      <c r="AC197" s="54"/>
      <c r="AD197" s="54"/>
      <c r="AE197" s="54"/>
      <c r="AF197" s="54"/>
      <c r="AG197" s="54"/>
      <c r="AH197" s="54"/>
    </row>
    <row r="198" customFormat="false" ht="15" hidden="false" customHeight="true" outlineLevel="0" collapsed="false">
      <c r="B198" s="102" t="n">
        <v>65</v>
      </c>
      <c r="C198" s="14" t="s">
        <v>102</v>
      </c>
      <c r="D198" s="103"/>
      <c r="E198" s="33"/>
      <c r="F198" s="104" t="n">
        <f aca="false">E198/15432.3584</f>
        <v>0</v>
      </c>
      <c r="G198" s="33"/>
      <c r="H198" s="104" t="n">
        <f aca="false">G198*F198</f>
        <v>0</v>
      </c>
      <c r="I198" s="36" t="n">
        <f aca="false">IFERROR(15432.3584/G198,0)</f>
        <v>0</v>
      </c>
      <c r="J198" s="103"/>
      <c r="K198" s="32"/>
      <c r="L198" s="32"/>
      <c r="M198" s="103"/>
      <c r="N198" s="105"/>
      <c r="O198" s="106"/>
      <c r="P198" s="103"/>
      <c r="Q198" s="107"/>
      <c r="R198" s="38" t="n">
        <f aca="false">Q199/100</f>
        <v>0</v>
      </c>
      <c r="S198" s="108"/>
      <c r="T198" s="109" t="n">
        <f aca="false">(N198*S198)/1000</f>
        <v>0</v>
      </c>
      <c r="U198" s="103"/>
      <c r="V198" s="103"/>
      <c r="W198" s="103"/>
      <c r="X198" s="111"/>
      <c r="Y198" s="111"/>
      <c r="Z198" s="111"/>
      <c r="AA198" s="103"/>
      <c r="AB198" s="53"/>
      <c r="AC198" s="54" t="n">
        <f aca="false">R198+O200+H198+J199</f>
        <v>0</v>
      </c>
      <c r="AD198" s="54" t="n">
        <f aca="false">AC198*20</f>
        <v>0</v>
      </c>
      <c r="AE198" s="54" t="n">
        <f aca="false">AC198*50</f>
        <v>0</v>
      </c>
      <c r="AF198" s="54" t="n">
        <f aca="false">AC198*250</f>
        <v>0</v>
      </c>
      <c r="AG198" s="54" t="n">
        <f aca="false">AC198*1000</f>
        <v>0</v>
      </c>
      <c r="AH198" s="54" t="n">
        <f aca="false">AC198*5000</f>
        <v>0</v>
      </c>
    </row>
    <row r="199" customFormat="false" ht="15" hidden="false" customHeight="true" outlineLevel="0" collapsed="false">
      <c r="B199" s="102"/>
      <c r="C199" s="14"/>
      <c r="D199" s="103"/>
      <c r="E199" s="33"/>
      <c r="F199" s="104"/>
      <c r="G199" s="33"/>
      <c r="H199" s="104"/>
      <c r="I199" s="36"/>
      <c r="J199" s="32"/>
      <c r="K199" s="32"/>
      <c r="L199" s="32"/>
      <c r="M199" s="103"/>
      <c r="N199" s="105"/>
      <c r="O199" s="106"/>
      <c r="P199" s="103"/>
      <c r="Q199" s="33"/>
      <c r="R199" s="38"/>
      <c r="S199" s="108"/>
      <c r="T199" s="109"/>
      <c r="U199" s="103"/>
      <c r="V199" s="103"/>
      <c r="W199" s="103"/>
      <c r="X199" s="111"/>
      <c r="Y199" s="111"/>
      <c r="Z199" s="111"/>
      <c r="AA199" s="103"/>
      <c r="AB199" s="53"/>
      <c r="AC199" s="54"/>
      <c r="AD199" s="54"/>
      <c r="AE199" s="54"/>
      <c r="AF199" s="54"/>
      <c r="AG199" s="54"/>
      <c r="AH199" s="54"/>
    </row>
    <row r="200" customFormat="false" ht="15" hidden="false" customHeight="true" outlineLevel="0" collapsed="false">
      <c r="B200" s="102"/>
      <c r="C200" s="14"/>
      <c r="D200" s="103"/>
      <c r="E200" s="33"/>
      <c r="F200" s="104"/>
      <c r="G200" s="33"/>
      <c r="H200" s="104"/>
      <c r="I200" s="36" t="n">
        <f aca="false">I198/2</f>
        <v>0</v>
      </c>
      <c r="J200" s="32"/>
      <c r="K200" s="32"/>
      <c r="L200" s="32"/>
      <c r="M200" s="37"/>
      <c r="N200" s="105"/>
      <c r="O200" s="38" t="n">
        <f aca="false">O198/500</f>
        <v>0</v>
      </c>
      <c r="P200" s="103"/>
      <c r="Q200" s="33"/>
      <c r="R200" s="38"/>
      <c r="S200" s="108"/>
      <c r="T200" s="54" t="n">
        <f aca="false">(N198/15.4323584)*(S198/3.28083989501312)*0.1</f>
        <v>0</v>
      </c>
      <c r="U200" s="103"/>
      <c r="V200" s="103"/>
      <c r="W200" s="103"/>
      <c r="X200" s="111"/>
      <c r="Y200" s="111"/>
      <c r="Z200" s="111"/>
      <c r="AA200" s="103"/>
      <c r="AB200" s="53"/>
      <c r="AC200" s="54"/>
      <c r="AD200" s="54"/>
      <c r="AE200" s="54"/>
      <c r="AF200" s="54"/>
      <c r="AG200" s="54"/>
      <c r="AH200" s="54"/>
    </row>
    <row r="201" customFormat="false" ht="15" hidden="false" customHeight="true" outlineLevel="0" collapsed="false">
      <c r="B201" s="102" t="n">
        <v>66</v>
      </c>
      <c r="C201" s="14" t="s">
        <v>102</v>
      </c>
      <c r="D201" s="103"/>
      <c r="E201" s="33"/>
      <c r="F201" s="104" t="n">
        <f aca="false">E201/15432.3584</f>
        <v>0</v>
      </c>
      <c r="G201" s="33"/>
      <c r="H201" s="104" t="n">
        <f aca="false">G201*F201</f>
        <v>0</v>
      </c>
      <c r="I201" s="36" t="n">
        <f aca="false">IFERROR(15432.3584/G201,0)</f>
        <v>0</v>
      </c>
      <c r="J201" s="103"/>
      <c r="K201" s="32"/>
      <c r="L201" s="32"/>
      <c r="M201" s="103"/>
      <c r="N201" s="105"/>
      <c r="O201" s="106"/>
      <c r="P201" s="103"/>
      <c r="Q201" s="107"/>
      <c r="R201" s="38" t="n">
        <f aca="false">Q202/100</f>
        <v>0</v>
      </c>
      <c r="S201" s="108"/>
      <c r="T201" s="109" t="n">
        <f aca="false">(N201*S201)/1000</f>
        <v>0</v>
      </c>
      <c r="U201" s="103"/>
      <c r="V201" s="103"/>
      <c r="W201" s="103"/>
      <c r="X201" s="111"/>
      <c r="Y201" s="111"/>
      <c r="Z201" s="111"/>
      <c r="AA201" s="103"/>
      <c r="AB201" s="53"/>
      <c r="AC201" s="54" t="n">
        <f aca="false">R201+O203+H201+J202</f>
        <v>0</v>
      </c>
      <c r="AD201" s="54" t="n">
        <f aca="false">AC201*20</f>
        <v>0</v>
      </c>
      <c r="AE201" s="54" t="n">
        <f aca="false">AC201*50</f>
        <v>0</v>
      </c>
      <c r="AF201" s="54" t="n">
        <f aca="false">AC201*250</f>
        <v>0</v>
      </c>
      <c r="AG201" s="54" t="n">
        <f aca="false">AC201*1000</f>
        <v>0</v>
      </c>
      <c r="AH201" s="54" t="n">
        <f aca="false">AC201*5000</f>
        <v>0</v>
      </c>
    </row>
    <row r="202" customFormat="false" ht="15" hidden="false" customHeight="true" outlineLevel="0" collapsed="false">
      <c r="B202" s="102"/>
      <c r="C202" s="14"/>
      <c r="D202" s="103"/>
      <c r="E202" s="33"/>
      <c r="F202" s="104"/>
      <c r="G202" s="33"/>
      <c r="H202" s="104"/>
      <c r="I202" s="36"/>
      <c r="J202" s="32"/>
      <c r="K202" s="32"/>
      <c r="L202" s="32"/>
      <c r="M202" s="103"/>
      <c r="N202" s="105"/>
      <c r="O202" s="106"/>
      <c r="P202" s="103"/>
      <c r="Q202" s="33"/>
      <c r="R202" s="38"/>
      <c r="S202" s="108"/>
      <c r="T202" s="109"/>
      <c r="U202" s="103"/>
      <c r="V202" s="103"/>
      <c r="W202" s="103"/>
      <c r="X202" s="111"/>
      <c r="Y202" s="111"/>
      <c r="Z202" s="111"/>
      <c r="AA202" s="103"/>
      <c r="AB202" s="53"/>
      <c r="AC202" s="54"/>
      <c r="AD202" s="54"/>
      <c r="AE202" s="54"/>
      <c r="AF202" s="54"/>
      <c r="AG202" s="54"/>
      <c r="AH202" s="54"/>
    </row>
    <row r="203" customFormat="false" ht="15" hidden="false" customHeight="true" outlineLevel="0" collapsed="false">
      <c r="B203" s="102"/>
      <c r="C203" s="14"/>
      <c r="D203" s="103"/>
      <c r="E203" s="33"/>
      <c r="F203" s="104"/>
      <c r="G203" s="33"/>
      <c r="H203" s="104"/>
      <c r="I203" s="36" t="n">
        <f aca="false">I201/2</f>
        <v>0</v>
      </c>
      <c r="J203" s="32"/>
      <c r="K203" s="32"/>
      <c r="L203" s="32"/>
      <c r="M203" s="37"/>
      <c r="N203" s="105"/>
      <c r="O203" s="38" t="n">
        <f aca="false">O201/500</f>
        <v>0</v>
      </c>
      <c r="P203" s="103"/>
      <c r="Q203" s="33"/>
      <c r="R203" s="38"/>
      <c r="S203" s="108"/>
      <c r="T203" s="54" t="n">
        <f aca="false">(N201/15.4323584)*(S201/3.28083989501312)*0.1</f>
        <v>0</v>
      </c>
      <c r="U203" s="103"/>
      <c r="V203" s="103"/>
      <c r="W203" s="103"/>
      <c r="X203" s="111"/>
      <c r="Y203" s="111"/>
      <c r="Z203" s="111"/>
      <c r="AA203" s="103"/>
      <c r="AB203" s="53"/>
      <c r="AC203" s="54"/>
      <c r="AD203" s="54"/>
      <c r="AE203" s="54"/>
      <c r="AF203" s="54"/>
      <c r="AG203" s="54"/>
      <c r="AH203" s="54"/>
    </row>
    <row r="204" customFormat="false" ht="15" hidden="false" customHeight="true" outlineLevel="0" collapsed="false">
      <c r="B204" s="102" t="n">
        <v>67</v>
      </c>
      <c r="C204" s="14" t="s">
        <v>102</v>
      </c>
      <c r="D204" s="103"/>
      <c r="E204" s="33"/>
      <c r="F204" s="104" t="n">
        <f aca="false">E204/15432.3584</f>
        <v>0</v>
      </c>
      <c r="G204" s="33"/>
      <c r="H204" s="104" t="n">
        <f aca="false">G204*F204</f>
        <v>0</v>
      </c>
      <c r="I204" s="36" t="n">
        <f aca="false">IFERROR(15432.3584/G204,0)</f>
        <v>0</v>
      </c>
      <c r="J204" s="103"/>
      <c r="K204" s="32"/>
      <c r="L204" s="32"/>
      <c r="M204" s="103"/>
      <c r="N204" s="105"/>
      <c r="O204" s="106"/>
      <c r="P204" s="103"/>
      <c r="Q204" s="107"/>
      <c r="R204" s="38" t="n">
        <f aca="false">Q205/100</f>
        <v>0</v>
      </c>
      <c r="S204" s="108"/>
      <c r="T204" s="109" t="n">
        <f aca="false">(N204*S204)/1000</f>
        <v>0</v>
      </c>
      <c r="U204" s="103"/>
      <c r="V204" s="103"/>
      <c r="W204" s="103"/>
      <c r="X204" s="111"/>
      <c r="Y204" s="111"/>
      <c r="Z204" s="111"/>
      <c r="AA204" s="103"/>
      <c r="AB204" s="53"/>
      <c r="AC204" s="54" t="n">
        <f aca="false">R204+O206+H204+J205</f>
        <v>0</v>
      </c>
      <c r="AD204" s="54" t="n">
        <f aca="false">AC204*20</f>
        <v>0</v>
      </c>
      <c r="AE204" s="54" t="n">
        <f aca="false">AC204*50</f>
        <v>0</v>
      </c>
      <c r="AF204" s="54" t="n">
        <f aca="false">AC204*250</f>
        <v>0</v>
      </c>
      <c r="AG204" s="54" t="n">
        <f aca="false">AC204*1000</f>
        <v>0</v>
      </c>
      <c r="AH204" s="54" t="n">
        <f aca="false">AC204*5000</f>
        <v>0</v>
      </c>
    </row>
    <row r="205" customFormat="false" ht="15" hidden="false" customHeight="true" outlineLevel="0" collapsed="false">
      <c r="B205" s="102"/>
      <c r="C205" s="14"/>
      <c r="D205" s="103"/>
      <c r="E205" s="33"/>
      <c r="F205" s="104"/>
      <c r="G205" s="33"/>
      <c r="H205" s="104"/>
      <c r="I205" s="36"/>
      <c r="J205" s="32"/>
      <c r="K205" s="32"/>
      <c r="L205" s="32"/>
      <c r="M205" s="103"/>
      <c r="N205" s="105"/>
      <c r="O205" s="106"/>
      <c r="P205" s="103"/>
      <c r="Q205" s="33"/>
      <c r="R205" s="38"/>
      <c r="S205" s="108"/>
      <c r="T205" s="109"/>
      <c r="U205" s="103"/>
      <c r="V205" s="103"/>
      <c r="W205" s="103"/>
      <c r="X205" s="111"/>
      <c r="Y205" s="111"/>
      <c r="Z205" s="111"/>
      <c r="AA205" s="103"/>
      <c r="AB205" s="53"/>
      <c r="AC205" s="54"/>
      <c r="AD205" s="54"/>
      <c r="AE205" s="54"/>
      <c r="AF205" s="54"/>
      <c r="AG205" s="54"/>
      <c r="AH205" s="54"/>
    </row>
    <row r="206" customFormat="false" ht="15" hidden="false" customHeight="true" outlineLevel="0" collapsed="false">
      <c r="B206" s="102"/>
      <c r="C206" s="14"/>
      <c r="D206" s="103"/>
      <c r="E206" s="33"/>
      <c r="F206" s="104"/>
      <c r="G206" s="33"/>
      <c r="H206" s="104"/>
      <c r="I206" s="36" t="n">
        <f aca="false">I204/2</f>
        <v>0</v>
      </c>
      <c r="J206" s="32"/>
      <c r="K206" s="32"/>
      <c r="L206" s="32"/>
      <c r="M206" s="37"/>
      <c r="N206" s="105"/>
      <c r="O206" s="38" t="n">
        <f aca="false">O204/500</f>
        <v>0</v>
      </c>
      <c r="P206" s="103"/>
      <c r="Q206" s="33"/>
      <c r="R206" s="38"/>
      <c r="S206" s="108"/>
      <c r="T206" s="54" t="n">
        <f aca="false">(N204/15.4323584)*(S204/3.28083989501312)*0.1</f>
        <v>0</v>
      </c>
      <c r="U206" s="103"/>
      <c r="V206" s="103"/>
      <c r="W206" s="103"/>
      <c r="X206" s="111"/>
      <c r="Y206" s="111"/>
      <c r="Z206" s="111"/>
      <c r="AA206" s="103"/>
      <c r="AB206" s="53"/>
      <c r="AC206" s="54"/>
      <c r="AD206" s="54"/>
      <c r="AE206" s="54"/>
      <c r="AF206" s="54"/>
      <c r="AG206" s="54"/>
      <c r="AH206" s="54"/>
    </row>
    <row r="207" customFormat="false" ht="15" hidden="false" customHeight="true" outlineLevel="0" collapsed="false">
      <c r="B207" s="102" t="n">
        <v>68</v>
      </c>
      <c r="C207" s="14" t="s">
        <v>102</v>
      </c>
      <c r="D207" s="103"/>
      <c r="E207" s="33"/>
      <c r="F207" s="104" t="n">
        <f aca="false">E207/15432.3584</f>
        <v>0</v>
      </c>
      <c r="G207" s="33"/>
      <c r="H207" s="104" t="n">
        <f aca="false">G207*F207</f>
        <v>0</v>
      </c>
      <c r="I207" s="36" t="n">
        <f aca="false">IFERROR(15432.3584/G207,0)</f>
        <v>0</v>
      </c>
      <c r="J207" s="103"/>
      <c r="K207" s="32"/>
      <c r="L207" s="32"/>
      <c r="M207" s="103"/>
      <c r="N207" s="105"/>
      <c r="O207" s="106"/>
      <c r="P207" s="103"/>
      <c r="Q207" s="107"/>
      <c r="R207" s="38" t="n">
        <f aca="false">Q208/100</f>
        <v>0</v>
      </c>
      <c r="S207" s="108"/>
      <c r="T207" s="109" t="n">
        <f aca="false">(N207*S207)/1000</f>
        <v>0</v>
      </c>
      <c r="U207" s="103"/>
      <c r="V207" s="103"/>
      <c r="W207" s="103"/>
      <c r="X207" s="111"/>
      <c r="Y207" s="111"/>
      <c r="Z207" s="111"/>
      <c r="AA207" s="103"/>
      <c r="AB207" s="53"/>
      <c r="AC207" s="54" t="n">
        <f aca="false">R207+O209+H207+J208</f>
        <v>0</v>
      </c>
      <c r="AD207" s="54" t="n">
        <f aca="false">AC207*20</f>
        <v>0</v>
      </c>
      <c r="AE207" s="54" t="n">
        <f aca="false">AC207*50</f>
        <v>0</v>
      </c>
      <c r="AF207" s="54" t="n">
        <f aca="false">AC207*250</f>
        <v>0</v>
      </c>
      <c r="AG207" s="54" t="n">
        <f aca="false">AC207*1000</f>
        <v>0</v>
      </c>
      <c r="AH207" s="54" t="n">
        <f aca="false">AC207*5000</f>
        <v>0</v>
      </c>
    </row>
    <row r="208" customFormat="false" ht="15" hidden="false" customHeight="true" outlineLevel="0" collapsed="false">
      <c r="B208" s="102"/>
      <c r="C208" s="14"/>
      <c r="D208" s="103"/>
      <c r="E208" s="33"/>
      <c r="F208" s="104"/>
      <c r="G208" s="33"/>
      <c r="H208" s="104"/>
      <c r="I208" s="36"/>
      <c r="J208" s="32"/>
      <c r="K208" s="32"/>
      <c r="L208" s="32"/>
      <c r="M208" s="103"/>
      <c r="N208" s="105"/>
      <c r="O208" s="106"/>
      <c r="P208" s="103"/>
      <c r="Q208" s="33"/>
      <c r="R208" s="38"/>
      <c r="S208" s="108"/>
      <c r="T208" s="109"/>
      <c r="U208" s="103"/>
      <c r="V208" s="103"/>
      <c r="W208" s="103"/>
      <c r="X208" s="111"/>
      <c r="Y208" s="111"/>
      <c r="Z208" s="111"/>
      <c r="AA208" s="103"/>
      <c r="AB208" s="53"/>
      <c r="AC208" s="54"/>
      <c r="AD208" s="54"/>
      <c r="AE208" s="54"/>
      <c r="AF208" s="54"/>
      <c r="AG208" s="54"/>
      <c r="AH208" s="54"/>
    </row>
    <row r="209" customFormat="false" ht="15" hidden="false" customHeight="true" outlineLevel="0" collapsed="false">
      <c r="B209" s="102"/>
      <c r="C209" s="14"/>
      <c r="D209" s="103"/>
      <c r="E209" s="33"/>
      <c r="F209" s="104"/>
      <c r="G209" s="33"/>
      <c r="H209" s="104"/>
      <c r="I209" s="36" t="n">
        <f aca="false">I207/2</f>
        <v>0</v>
      </c>
      <c r="J209" s="32"/>
      <c r="K209" s="32"/>
      <c r="L209" s="32"/>
      <c r="M209" s="37"/>
      <c r="N209" s="105"/>
      <c r="O209" s="38" t="n">
        <f aca="false">O207/500</f>
        <v>0</v>
      </c>
      <c r="P209" s="103"/>
      <c r="Q209" s="33"/>
      <c r="R209" s="38"/>
      <c r="S209" s="108"/>
      <c r="T209" s="54" t="n">
        <f aca="false">(N207/15.4323584)*(S207/3.28083989501312)*0.1</f>
        <v>0</v>
      </c>
      <c r="U209" s="103"/>
      <c r="V209" s="103"/>
      <c r="W209" s="103"/>
      <c r="X209" s="111"/>
      <c r="Y209" s="111"/>
      <c r="Z209" s="111"/>
      <c r="AA209" s="103"/>
      <c r="AB209" s="53"/>
      <c r="AC209" s="54"/>
      <c r="AD209" s="54"/>
      <c r="AE209" s="54"/>
      <c r="AF209" s="54"/>
      <c r="AG209" s="54"/>
      <c r="AH209" s="54"/>
    </row>
    <row r="210" customFormat="false" ht="15" hidden="false" customHeight="true" outlineLevel="0" collapsed="false">
      <c r="B210" s="102" t="n">
        <v>69</v>
      </c>
      <c r="C210" s="14" t="s">
        <v>102</v>
      </c>
      <c r="D210" s="103"/>
      <c r="E210" s="33"/>
      <c r="F210" s="104" t="n">
        <f aca="false">E210/15432.3584</f>
        <v>0</v>
      </c>
      <c r="G210" s="33"/>
      <c r="H210" s="104" t="n">
        <f aca="false">G210*F210</f>
        <v>0</v>
      </c>
      <c r="I210" s="36" t="n">
        <f aca="false">IFERROR(15432.3584/G210,0)</f>
        <v>0</v>
      </c>
      <c r="J210" s="103"/>
      <c r="K210" s="32"/>
      <c r="L210" s="32"/>
      <c r="M210" s="103"/>
      <c r="N210" s="105"/>
      <c r="O210" s="106"/>
      <c r="P210" s="103"/>
      <c r="Q210" s="107"/>
      <c r="R210" s="38" t="n">
        <f aca="false">Q211/100</f>
        <v>0</v>
      </c>
      <c r="S210" s="108"/>
      <c r="T210" s="109" t="n">
        <f aca="false">(N210*S210)/1000</f>
        <v>0</v>
      </c>
      <c r="U210" s="103"/>
      <c r="V210" s="103"/>
      <c r="W210" s="103"/>
      <c r="X210" s="111"/>
      <c r="Y210" s="111"/>
      <c r="Z210" s="111"/>
      <c r="AA210" s="103"/>
      <c r="AB210" s="53"/>
      <c r="AC210" s="54" t="n">
        <f aca="false">R210+O212+H210+J211</f>
        <v>0</v>
      </c>
      <c r="AD210" s="54" t="n">
        <f aca="false">AC210*20</f>
        <v>0</v>
      </c>
      <c r="AE210" s="54" t="n">
        <f aca="false">AC210*50</f>
        <v>0</v>
      </c>
      <c r="AF210" s="54" t="n">
        <f aca="false">AC210*250</f>
        <v>0</v>
      </c>
      <c r="AG210" s="54" t="n">
        <f aca="false">AC210*1000</f>
        <v>0</v>
      </c>
      <c r="AH210" s="54" t="n">
        <f aca="false">AC210*5000</f>
        <v>0</v>
      </c>
    </row>
    <row r="211" customFormat="false" ht="15" hidden="false" customHeight="true" outlineLevel="0" collapsed="false">
      <c r="B211" s="102"/>
      <c r="C211" s="14"/>
      <c r="D211" s="103"/>
      <c r="E211" s="33"/>
      <c r="F211" s="104"/>
      <c r="G211" s="33"/>
      <c r="H211" s="104"/>
      <c r="I211" s="36"/>
      <c r="J211" s="32"/>
      <c r="K211" s="32"/>
      <c r="L211" s="32"/>
      <c r="M211" s="103"/>
      <c r="N211" s="105"/>
      <c r="O211" s="106"/>
      <c r="P211" s="103"/>
      <c r="Q211" s="33"/>
      <c r="R211" s="38"/>
      <c r="S211" s="108"/>
      <c r="T211" s="109"/>
      <c r="U211" s="103"/>
      <c r="V211" s="103"/>
      <c r="W211" s="103"/>
      <c r="X211" s="111"/>
      <c r="Y211" s="111"/>
      <c r="Z211" s="111"/>
      <c r="AA211" s="103"/>
      <c r="AB211" s="53"/>
      <c r="AC211" s="54"/>
      <c r="AD211" s="54"/>
      <c r="AE211" s="54"/>
      <c r="AF211" s="54"/>
      <c r="AG211" s="54"/>
      <c r="AH211" s="54"/>
    </row>
    <row r="212" customFormat="false" ht="15" hidden="false" customHeight="true" outlineLevel="0" collapsed="false">
      <c r="B212" s="102"/>
      <c r="C212" s="14"/>
      <c r="D212" s="103"/>
      <c r="E212" s="33"/>
      <c r="F212" s="104"/>
      <c r="G212" s="33"/>
      <c r="H212" s="104"/>
      <c r="I212" s="36" t="n">
        <f aca="false">I210/2</f>
        <v>0</v>
      </c>
      <c r="J212" s="32"/>
      <c r="K212" s="32"/>
      <c r="L212" s="32"/>
      <c r="M212" s="37"/>
      <c r="N212" s="105"/>
      <c r="O212" s="38" t="n">
        <f aca="false">O210/500</f>
        <v>0</v>
      </c>
      <c r="P212" s="103"/>
      <c r="Q212" s="33"/>
      <c r="R212" s="38"/>
      <c r="S212" s="108"/>
      <c r="T212" s="54" t="n">
        <f aca="false">(N210/15.4323584)*(S210/3.28083989501312)*0.1</f>
        <v>0</v>
      </c>
      <c r="U212" s="103"/>
      <c r="V212" s="103"/>
      <c r="W212" s="103"/>
      <c r="X212" s="111"/>
      <c r="Y212" s="111"/>
      <c r="Z212" s="111"/>
      <c r="AA212" s="103"/>
      <c r="AB212" s="53"/>
      <c r="AC212" s="54"/>
      <c r="AD212" s="54"/>
      <c r="AE212" s="54"/>
      <c r="AF212" s="54"/>
      <c r="AG212" s="54"/>
      <c r="AH212" s="54"/>
    </row>
    <row r="213" customFormat="false" ht="15" hidden="false" customHeight="true" outlineLevel="0" collapsed="false">
      <c r="B213" s="102" t="n">
        <v>70</v>
      </c>
      <c r="C213" s="14" t="s">
        <v>102</v>
      </c>
      <c r="D213" s="103"/>
      <c r="E213" s="33"/>
      <c r="F213" s="104" t="n">
        <f aca="false">E213/15432.3584</f>
        <v>0</v>
      </c>
      <c r="G213" s="33"/>
      <c r="H213" s="104" t="n">
        <f aca="false">G213*F213</f>
        <v>0</v>
      </c>
      <c r="I213" s="36" t="n">
        <f aca="false">IFERROR(15432.3584/G213,0)</f>
        <v>0</v>
      </c>
      <c r="J213" s="103"/>
      <c r="K213" s="32"/>
      <c r="L213" s="32"/>
      <c r="M213" s="103"/>
      <c r="N213" s="105"/>
      <c r="O213" s="106"/>
      <c r="P213" s="103"/>
      <c r="Q213" s="107"/>
      <c r="R213" s="38" t="n">
        <f aca="false">Q214/100</f>
        <v>0</v>
      </c>
      <c r="S213" s="108"/>
      <c r="T213" s="109" t="n">
        <f aca="false">(N213*S213)/1000</f>
        <v>0</v>
      </c>
      <c r="U213" s="103"/>
      <c r="V213" s="103"/>
      <c r="W213" s="103"/>
      <c r="X213" s="111"/>
      <c r="Y213" s="111"/>
      <c r="Z213" s="111"/>
      <c r="AA213" s="103"/>
      <c r="AB213" s="53"/>
      <c r="AC213" s="54" t="n">
        <f aca="false">R213+O215+H213+J214</f>
        <v>0</v>
      </c>
      <c r="AD213" s="54" t="n">
        <f aca="false">AC213*20</f>
        <v>0</v>
      </c>
      <c r="AE213" s="54" t="n">
        <f aca="false">AC213*50</f>
        <v>0</v>
      </c>
      <c r="AF213" s="54" t="n">
        <f aca="false">AC213*250</f>
        <v>0</v>
      </c>
      <c r="AG213" s="54" t="n">
        <f aca="false">AC213*1000</f>
        <v>0</v>
      </c>
      <c r="AH213" s="54" t="n">
        <f aca="false">AC213*5000</f>
        <v>0</v>
      </c>
    </row>
    <row r="214" customFormat="false" ht="15" hidden="false" customHeight="true" outlineLevel="0" collapsed="false">
      <c r="B214" s="102"/>
      <c r="C214" s="14"/>
      <c r="D214" s="103"/>
      <c r="E214" s="33"/>
      <c r="F214" s="104"/>
      <c r="G214" s="33"/>
      <c r="H214" s="104"/>
      <c r="I214" s="36"/>
      <c r="J214" s="32"/>
      <c r="K214" s="32"/>
      <c r="L214" s="32"/>
      <c r="M214" s="103"/>
      <c r="N214" s="105"/>
      <c r="O214" s="106"/>
      <c r="P214" s="103"/>
      <c r="Q214" s="33"/>
      <c r="R214" s="38"/>
      <c r="S214" s="108"/>
      <c r="T214" s="109"/>
      <c r="U214" s="103"/>
      <c r="V214" s="103"/>
      <c r="W214" s="103"/>
      <c r="X214" s="111"/>
      <c r="Y214" s="111"/>
      <c r="Z214" s="111"/>
      <c r="AA214" s="103"/>
      <c r="AB214" s="53"/>
      <c r="AC214" s="54"/>
      <c r="AD214" s="54"/>
      <c r="AE214" s="54"/>
      <c r="AF214" s="54"/>
      <c r="AG214" s="54"/>
      <c r="AH214" s="54"/>
    </row>
    <row r="215" customFormat="false" ht="15" hidden="false" customHeight="true" outlineLevel="0" collapsed="false">
      <c r="B215" s="102"/>
      <c r="C215" s="14"/>
      <c r="D215" s="103"/>
      <c r="E215" s="33"/>
      <c r="F215" s="104"/>
      <c r="G215" s="33"/>
      <c r="H215" s="104"/>
      <c r="I215" s="36" t="n">
        <f aca="false">I213/2</f>
        <v>0</v>
      </c>
      <c r="J215" s="32"/>
      <c r="K215" s="32"/>
      <c r="L215" s="32"/>
      <c r="M215" s="37"/>
      <c r="N215" s="105"/>
      <c r="O215" s="38" t="n">
        <f aca="false">O213/500</f>
        <v>0</v>
      </c>
      <c r="P215" s="103"/>
      <c r="Q215" s="33"/>
      <c r="R215" s="38"/>
      <c r="S215" s="108"/>
      <c r="T215" s="54" t="n">
        <f aca="false">(N213/15.4323584)*(S213/3.28083989501312)*0.1</f>
        <v>0</v>
      </c>
      <c r="U215" s="103"/>
      <c r="V215" s="103"/>
      <c r="W215" s="103"/>
      <c r="X215" s="111"/>
      <c r="Y215" s="111"/>
      <c r="Z215" s="111"/>
      <c r="AA215" s="103"/>
      <c r="AB215" s="53"/>
      <c r="AC215" s="54"/>
      <c r="AD215" s="54"/>
      <c r="AE215" s="54"/>
      <c r="AF215" s="54"/>
      <c r="AG215" s="54"/>
      <c r="AH215" s="54"/>
    </row>
    <row r="216" customFormat="false" ht="15" hidden="false" customHeight="true" outlineLevel="0" collapsed="false">
      <c r="B216" s="102" t="n">
        <v>71</v>
      </c>
      <c r="C216" s="14" t="s">
        <v>102</v>
      </c>
      <c r="D216" s="103"/>
      <c r="E216" s="33"/>
      <c r="F216" s="104" t="n">
        <f aca="false">E216/15432.3584</f>
        <v>0</v>
      </c>
      <c r="G216" s="33"/>
      <c r="H216" s="104" t="n">
        <f aca="false">G216*F216</f>
        <v>0</v>
      </c>
      <c r="I216" s="36" t="n">
        <f aca="false">IFERROR(15432.3584/G216,0)</f>
        <v>0</v>
      </c>
      <c r="J216" s="103"/>
      <c r="K216" s="32"/>
      <c r="L216" s="32"/>
      <c r="M216" s="103"/>
      <c r="N216" s="105"/>
      <c r="O216" s="106"/>
      <c r="P216" s="103"/>
      <c r="Q216" s="107"/>
      <c r="R216" s="38" t="n">
        <f aca="false">Q217/100</f>
        <v>0</v>
      </c>
      <c r="S216" s="108"/>
      <c r="T216" s="109" t="n">
        <f aca="false">(N216*S216)/1000</f>
        <v>0</v>
      </c>
      <c r="U216" s="103"/>
      <c r="V216" s="103"/>
      <c r="W216" s="103"/>
      <c r="X216" s="111"/>
      <c r="Y216" s="111"/>
      <c r="Z216" s="111"/>
      <c r="AA216" s="103"/>
      <c r="AB216" s="53"/>
      <c r="AC216" s="54" t="n">
        <f aca="false">R216+O218+H216+J217</f>
        <v>0</v>
      </c>
      <c r="AD216" s="54" t="n">
        <f aca="false">AC216*20</f>
        <v>0</v>
      </c>
      <c r="AE216" s="54" t="n">
        <f aca="false">AC216*50</f>
        <v>0</v>
      </c>
      <c r="AF216" s="54" t="n">
        <f aca="false">AC216*250</f>
        <v>0</v>
      </c>
      <c r="AG216" s="54" t="n">
        <f aca="false">AC216*1000</f>
        <v>0</v>
      </c>
      <c r="AH216" s="54" t="n">
        <f aca="false">AC216*5000</f>
        <v>0</v>
      </c>
    </row>
    <row r="217" customFormat="false" ht="15" hidden="false" customHeight="true" outlineLevel="0" collapsed="false">
      <c r="B217" s="102"/>
      <c r="C217" s="14"/>
      <c r="D217" s="103"/>
      <c r="E217" s="33"/>
      <c r="F217" s="104"/>
      <c r="G217" s="33"/>
      <c r="H217" s="104"/>
      <c r="I217" s="36"/>
      <c r="J217" s="32"/>
      <c r="K217" s="32"/>
      <c r="L217" s="32"/>
      <c r="M217" s="103"/>
      <c r="N217" s="105"/>
      <c r="O217" s="106"/>
      <c r="P217" s="103"/>
      <c r="Q217" s="33"/>
      <c r="R217" s="38"/>
      <c r="S217" s="108"/>
      <c r="T217" s="109"/>
      <c r="U217" s="103"/>
      <c r="V217" s="103"/>
      <c r="W217" s="103"/>
      <c r="X217" s="111"/>
      <c r="Y217" s="111"/>
      <c r="Z217" s="111"/>
      <c r="AA217" s="103"/>
      <c r="AB217" s="53"/>
      <c r="AC217" s="54"/>
      <c r="AD217" s="54"/>
      <c r="AE217" s="54"/>
      <c r="AF217" s="54"/>
      <c r="AG217" s="54"/>
      <c r="AH217" s="54"/>
    </row>
    <row r="218" customFormat="false" ht="15" hidden="false" customHeight="true" outlineLevel="0" collapsed="false">
      <c r="B218" s="102"/>
      <c r="C218" s="14"/>
      <c r="D218" s="103"/>
      <c r="E218" s="33"/>
      <c r="F218" s="104"/>
      <c r="G218" s="33"/>
      <c r="H218" s="104"/>
      <c r="I218" s="36" t="n">
        <f aca="false">I216/2</f>
        <v>0</v>
      </c>
      <c r="J218" s="32"/>
      <c r="K218" s="32"/>
      <c r="L218" s="32"/>
      <c r="M218" s="37"/>
      <c r="N218" s="105"/>
      <c r="O218" s="38" t="n">
        <f aca="false">O216/500</f>
        <v>0</v>
      </c>
      <c r="P218" s="103"/>
      <c r="Q218" s="33"/>
      <c r="R218" s="38"/>
      <c r="S218" s="108"/>
      <c r="T218" s="54" t="n">
        <f aca="false">(N216/15.4323584)*(S216/3.28083989501312)*0.1</f>
        <v>0</v>
      </c>
      <c r="U218" s="103"/>
      <c r="V218" s="103"/>
      <c r="W218" s="103"/>
      <c r="X218" s="111"/>
      <c r="Y218" s="111"/>
      <c r="Z218" s="111"/>
      <c r="AA218" s="103"/>
      <c r="AB218" s="53"/>
      <c r="AC218" s="54"/>
      <c r="AD218" s="54"/>
      <c r="AE218" s="54"/>
      <c r="AF218" s="54"/>
      <c r="AG218" s="54"/>
      <c r="AH218" s="54"/>
    </row>
    <row r="219" customFormat="false" ht="15" hidden="false" customHeight="true" outlineLevel="0" collapsed="false">
      <c r="B219" s="102" t="n">
        <v>72</v>
      </c>
      <c r="C219" s="14" t="s">
        <v>102</v>
      </c>
      <c r="D219" s="103"/>
      <c r="E219" s="33"/>
      <c r="F219" s="104" t="n">
        <f aca="false">E219/15432.3584</f>
        <v>0</v>
      </c>
      <c r="G219" s="33"/>
      <c r="H219" s="104" t="n">
        <f aca="false">G219*F219</f>
        <v>0</v>
      </c>
      <c r="I219" s="36" t="n">
        <f aca="false">IFERROR(15432.3584/G219,0)</f>
        <v>0</v>
      </c>
      <c r="J219" s="103"/>
      <c r="K219" s="32"/>
      <c r="L219" s="32"/>
      <c r="M219" s="103"/>
      <c r="N219" s="105"/>
      <c r="O219" s="106"/>
      <c r="P219" s="103"/>
      <c r="Q219" s="107"/>
      <c r="R219" s="38" t="n">
        <f aca="false">Q220/100</f>
        <v>0</v>
      </c>
      <c r="S219" s="108"/>
      <c r="T219" s="109" t="n">
        <f aca="false">(N219*S219)/1000</f>
        <v>0</v>
      </c>
      <c r="U219" s="103"/>
      <c r="V219" s="103"/>
      <c r="W219" s="103"/>
      <c r="X219" s="111"/>
      <c r="Y219" s="111"/>
      <c r="Z219" s="111"/>
      <c r="AA219" s="103"/>
      <c r="AB219" s="53"/>
      <c r="AC219" s="54" t="n">
        <f aca="false">R219+O221+H219+J220</f>
        <v>0</v>
      </c>
      <c r="AD219" s="54" t="n">
        <f aca="false">AC219*20</f>
        <v>0</v>
      </c>
      <c r="AE219" s="54" t="n">
        <f aca="false">AC219*50</f>
        <v>0</v>
      </c>
      <c r="AF219" s="54" t="n">
        <f aca="false">AC219*250</f>
        <v>0</v>
      </c>
      <c r="AG219" s="54" t="n">
        <f aca="false">AC219*1000</f>
        <v>0</v>
      </c>
      <c r="AH219" s="54" t="n">
        <f aca="false">AC219*5000</f>
        <v>0</v>
      </c>
    </row>
    <row r="220" customFormat="false" ht="15" hidden="false" customHeight="true" outlineLevel="0" collapsed="false">
      <c r="B220" s="102"/>
      <c r="C220" s="14"/>
      <c r="D220" s="103"/>
      <c r="E220" s="33"/>
      <c r="F220" s="104"/>
      <c r="G220" s="33"/>
      <c r="H220" s="104"/>
      <c r="I220" s="36"/>
      <c r="J220" s="32"/>
      <c r="K220" s="32"/>
      <c r="L220" s="32"/>
      <c r="M220" s="103"/>
      <c r="N220" s="105"/>
      <c r="O220" s="106"/>
      <c r="P220" s="103"/>
      <c r="Q220" s="33"/>
      <c r="R220" s="38"/>
      <c r="S220" s="108"/>
      <c r="T220" s="109"/>
      <c r="U220" s="103"/>
      <c r="V220" s="103"/>
      <c r="W220" s="103"/>
      <c r="X220" s="111"/>
      <c r="Y220" s="111"/>
      <c r="Z220" s="111"/>
      <c r="AA220" s="103"/>
      <c r="AB220" s="53"/>
      <c r="AC220" s="54"/>
      <c r="AD220" s="54"/>
      <c r="AE220" s="54"/>
      <c r="AF220" s="54"/>
      <c r="AG220" s="54"/>
      <c r="AH220" s="54"/>
    </row>
    <row r="221" customFormat="false" ht="15" hidden="false" customHeight="true" outlineLevel="0" collapsed="false">
      <c r="B221" s="102"/>
      <c r="C221" s="14"/>
      <c r="D221" s="103"/>
      <c r="E221" s="33"/>
      <c r="F221" s="104"/>
      <c r="G221" s="33"/>
      <c r="H221" s="104"/>
      <c r="I221" s="36" t="n">
        <f aca="false">I219/2</f>
        <v>0</v>
      </c>
      <c r="J221" s="32"/>
      <c r="K221" s="32"/>
      <c r="L221" s="32"/>
      <c r="M221" s="37"/>
      <c r="N221" s="105"/>
      <c r="O221" s="38" t="n">
        <f aca="false">O219/500</f>
        <v>0</v>
      </c>
      <c r="P221" s="103"/>
      <c r="Q221" s="33"/>
      <c r="R221" s="38"/>
      <c r="S221" s="108"/>
      <c r="T221" s="54" t="n">
        <f aca="false">(N219/15.4323584)*(S219/3.28083989501312)*0.1</f>
        <v>0</v>
      </c>
      <c r="U221" s="103"/>
      <c r="V221" s="103"/>
      <c r="W221" s="103"/>
      <c r="X221" s="111"/>
      <c r="Y221" s="111"/>
      <c r="Z221" s="111"/>
      <c r="AA221" s="103"/>
      <c r="AB221" s="53"/>
      <c r="AC221" s="54"/>
      <c r="AD221" s="54"/>
      <c r="AE221" s="54"/>
      <c r="AF221" s="54"/>
      <c r="AG221" s="54"/>
      <c r="AH221" s="54"/>
    </row>
    <row r="222" customFormat="false" ht="15" hidden="false" customHeight="true" outlineLevel="0" collapsed="false">
      <c r="B222" s="102" t="n">
        <v>73</v>
      </c>
      <c r="C222" s="14" t="s">
        <v>102</v>
      </c>
      <c r="D222" s="103"/>
      <c r="E222" s="33"/>
      <c r="F222" s="104" t="n">
        <f aca="false">E222/15432.3584</f>
        <v>0</v>
      </c>
      <c r="G222" s="33"/>
      <c r="H222" s="104" t="n">
        <f aca="false">G222*F222</f>
        <v>0</v>
      </c>
      <c r="I222" s="36" t="n">
        <f aca="false">IFERROR(15432.3584/G222,0)</f>
        <v>0</v>
      </c>
      <c r="J222" s="103"/>
      <c r="K222" s="32"/>
      <c r="L222" s="32"/>
      <c r="M222" s="103"/>
      <c r="N222" s="105"/>
      <c r="O222" s="106"/>
      <c r="P222" s="103"/>
      <c r="Q222" s="107"/>
      <c r="R222" s="38" t="n">
        <f aca="false">Q223/100</f>
        <v>0</v>
      </c>
      <c r="S222" s="108"/>
      <c r="T222" s="109" t="n">
        <f aca="false">(N222*S222)/1000</f>
        <v>0</v>
      </c>
      <c r="U222" s="103"/>
      <c r="V222" s="103"/>
      <c r="W222" s="103"/>
      <c r="X222" s="111"/>
      <c r="Y222" s="111"/>
      <c r="Z222" s="111"/>
      <c r="AA222" s="103"/>
      <c r="AB222" s="53"/>
      <c r="AC222" s="54" t="n">
        <f aca="false">R222+O224+H222+J223</f>
        <v>0</v>
      </c>
      <c r="AD222" s="54" t="n">
        <f aca="false">AC222*20</f>
        <v>0</v>
      </c>
      <c r="AE222" s="54" t="n">
        <f aca="false">AC222*50</f>
        <v>0</v>
      </c>
      <c r="AF222" s="54" t="n">
        <f aca="false">AC222*250</f>
        <v>0</v>
      </c>
      <c r="AG222" s="54" t="n">
        <f aca="false">AC222*1000</f>
        <v>0</v>
      </c>
      <c r="AH222" s="54" t="n">
        <f aca="false">AC222*5000</f>
        <v>0</v>
      </c>
    </row>
    <row r="223" customFormat="false" ht="15" hidden="false" customHeight="true" outlineLevel="0" collapsed="false">
      <c r="B223" s="102"/>
      <c r="C223" s="14"/>
      <c r="D223" s="103"/>
      <c r="E223" s="33"/>
      <c r="F223" s="104"/>
      <c r="G223" s="33"/>
      <c r="H223" s="104"/>
      <c r="I223" s="36"/>
      <c r="J223" s="32"/>
      <c r="K223" s="32"/>
      <c r="L223" s="32"/>
      <c r="M223" s="103"/>
      <c r="N223" s="105"/>
      <c r="O223" s="106"/>
      <c r="P223" s="103"/>
      <c r="Q223" s="33"/>
      <c r="R223" s="38"/>
      <c r="S223" s="108"/>
      <c r="T223" s="109"/>
      <c r="U223" s="103"/>
      <c r="V223" s="103"/>
      <c r="W223" s="103"/>
      <c r="X223" s="111"/>
      <c r="Y223" s="111"/>
      <c r="Z223" s="111"/>
      <c r="AA223" s="103"/>
      <c r="AB223" s="53"/>
      <c r="AC223" s="54"/>
      <c r="AD223" s="54"/>
      <c r="AE223" s="54"/>
      <c r="AF223" s="54"/>
      <c r="AG223" s="54"/>
      <c r="AH223" s="54"/>
    </row>
    <row r="224" customFormat="false" ht="15" hidden="false" customHeight="true" outlineLevel="0" collapsed="false">
      <c r="B224" s="102"/>
      <c r="C224" s="14"/>
      <c r="D224" s="103"/>
      <c r="E224" s="33"/>
      <c r="F224" s="104"/>
      <c r="G224" s="33"/>
      <c r="H224" s="104"/>
      <c r="I224" s="36" t="n">
        <f aca="false">I222/2</f>
        <v>0</v>
      </c>
      <c r="J224" s="32"/>
      <c r="K224" s="32"/>
      <c r="L224" s="32"/>
      <c r="M224" s="37"/>
      <c r="N224" s="105"/>
      <c r="O224" s="38" t="n">
        <f aca="false">O222/500</f>
        <v>0</v>
      </c>
      <c r="P224" s="103"/>
      <c r="Q224" s="33"/>
      <c r="R224" s="38"/>
      <c r="S224" s="108"/>
      <c r="T224" s="54" t="n">
        <f aca="false">(N222/15.4323584)*(S222/3.28083989501312)*0.1</f>
        <v>0</v>
      </c>
      <c r="U224" s="103"/>
      <c r="V224" s="103"/>
      <c r="W224" s="103"/>
      <c r="X224" s="111"/>
      <c r="Y224" s="111"/>
      <c r="Z224" s="111"/>
      <c r="AA224" s="103"/>
      <c r="AB224" s="53"/>
      <c r="AC224" s="54"/>
      <c r="AD224" s="54"/>
      <c r="AE224" s="54"/>
      <c r="AF224" s="54"/>
      <c r="AG224" s="54"/>
      <c r="AH224" s="54"/>
    </row>
    <row r="225" customFormat="false" ht="15" hidden="false" customHeight="true" outlineLevel="0" collapsed="false">
      <c r="B225" s="102" t="n">
        <v>74</v>
      </c>
      <c r="C225" s="14" t="s">
        <v>102</v>
      </c>
      <c r="D225" s="103"/>
      <c r="E225" s="33"/>
      <c r="F225" s="104" t="n">
        <f aca="false">E225/15432.3584</f>
        <v>0</v>
      </c>
      <c r="G225" s="33"/>
      <c r="H225" s="104" t="n">
        <f aca="false">G225*F225</f>
        <v>0</v>
      </c>
      <c r="I225" s="36" t="n">
        <f aca="false">IFERROR(15432.3584/G225,0)</f>
        <v>0</v>
      </c>
      <c r="J225" s="103"/>
      <c r="K225" s="32"/>
      <c r="L225" s="32"/>
      <c r="M225" s="103"/>
      <c r="N225" s="105"/>
      <c r="O225" s="106"/>
      <c r="P225" s="103"/>
      <c r="Q225" s="107"/>
      <c r="R225" s="38" t="n">
        <f aca="false">Q226/100</f>
        <v>0</v>
      </c>
      <c r="S225" s="108"/>
      <c r="T225" s="109" t="n">
        <f aca="false">(N225*S225)/1000</f>
        <v>0</v>
      </c>
      <c r="U225" s="103"/>
      <c r="V225" s="103"/>
      <c r="W225" s="103"/>
      <c r="X225" s="111"/>
      <c r="Y225" s="111"/>
      <c r="Z225" s="111"/>
      <c r="AA225" s="103"/>
      <c r="AB225" s="53"/>
      <c r="AC225" s="54" t="n">
        <f aca="false">R225+O227+H225+J226</f>
        <v>0</v>
      </c>
      <c r="AD225" s="54" t="n">
        <f aca="false">AC225*20</f>
        <v>0</v>
      </c>
      <c r="AE225" s="54" t="n">
        <f aca="false">AC225*50</f>
        <v>0</v>
      </c>
      <c r="AF225" s="54" t="n">
        <f aca="false">AC225*250</f>
        <v>0</v>
      </c>
      <c r="AG225" s="54" t="n">
        <f aca="false">AC225*1000</f>
        <v>0</v>
      </c>
      <c r="AH225" s="54" t="n">
        <f aca="false">AC225*5000</f>
        <v>0</v>
      </c>
    </row>
    <row r="226" customFormat="false" ht="15" hidden="false" customHeight="true" outlineLevel="0" collapsed="false">
      <c r="B226" s="102"/>
      <c r="C226" s="14"/>
      <c r="D226" s="103"/>
      <c r="E226" s="33"/>
      <c r="F226" s="104"/>
      <c r="G226" s="33"/>
      <c r="H226" s="104"/>
      <c r="I226" s="36"/>
      <c r="J226" s="32"/>
      <c r="K226" s="32"/>
      <c r="L226" s="32"/>
      <c r="M226" s="103"/>
      <c r="N226" s="105"/>
      <c r="O226" s="106"/>
      <c r="P226" s="103"/>
      <c r="Q226" s="33"/>
      <c r="R226" s="38"/>
      <c r="S226" s="108"/>
      <c r="T226" s="109"/>
      <c r="U226" s="103"/>
      <c r="V226" s="103"/>
      <c r="W226" s="103"/>
      <c r="X226" s="111"/>
      <c r="Y226" s="111"/>
      <c r="Z226" s="111"/>
      <c r="AA226" s="103"/>
      <c r="AB226" s="53"/>
      <c r="AC226" s="54"/>
      <c r="AD226" s="54"/>
      <c r="AE226" s="54"/>
      <c r="AF226" s="54"/>
      <c r="AG226" s="54"/>
      <c r="AH226" s="54"/>
    </row>
    <row r="227" customFormat="false" ht="15" hidden="false" customHeight="true" outlineLevel="0" collapsed="false">
      <c r="B227" s="102"/>
      <c r="C227" s="14"/>
      <c r="D227" s="103"/>
      <c r="E227" s="33"/>
      <c r="F227" s="104"/>
      <c r="G227" s="33"/>
      <c r="H227" s="104"/>
      <c r="I227" s="36" t="n">
        <f aca="false">I225/2</f>
        <v>0</v>
      </c>
      <c r="J227" s="32"/>
      <c r="K227" s="32"/>
      <c r="L227" s="32"/>
      <c r="M227" s="37"/>
      <c r="N227" s="105"/>
      <c r="O227" s="38" t="n">
        <f aca="false">O225/500</f>
        <v>0</v>
      </c>
      <c r="P227" s="103"/>
      <c r="Q227" s="33"/>
      <c r="R227" s="38"/>
      <c r="S227" s="108"/>
      <c r="T227" s="54" t="n">
        <f aca="false">(N225/15.4323584)*(S225/3.28083989501312)*0.1</f>
        <v>0</v>
      </c>
      <c r="U227" s="103"/>
      <c r="V227" s="103"/>
      <c r="W227" s="103"/>
      <c r="X227" s="111"/>
      <c r="Y227" s="111"/>
      <c r="Z227" s="111"/>
      <c r="AA227" s="103"/>
      <c r="AB227" s="53"/>
      <c r="AC227" s="54"/>
      <c r="AD227" s="54"/>
      <c r="AE227" s="54"/>
      <c r="AF227" s="54"/>
      <c r="AG227" s="54"/>
      <c r="AH227" s="54"/>
    </row>
    <row r="228" customFormat="false" ht="15" hidden="false" customHeight="true" outlineLevel="0" collapsed="false">
      <c r="B228" s="102" t="n">
        <v>75</v>
      </c>
      <c r="C228" s="14" t="s">
        <v>102</v>
      </c>
      <c r="D228" s="103"/>
      <c r="E228" s="33"/>
      <c r="F228" s="104" t="n">
        <f aca="false">E228/15432.3584</f>
        <v>0</v>
      </c>
      <c r="G228" s="33"/>
      <c r="H228" s="104" t="n">
        <f aca="false">G228*F228</f>
        <v>0</v>
      </c>
      <c r="I228" s="36" t="n">
        <f aca="false">IFERROR(15432.3584/G228,0)</f>
        <v>0</v>
      </c>
      <c r="J228" s="103"/>
      <c r="K228" s="32"/>
      <c r="L228" s="32"/>
      <c r="M228" s="103"/>
      <c r="N228" s="105"/>
      <c r="O228" s="106"/>
      <c r="P228" s="103"/>
      <c r="Q228" s="107"/>
      <c r="R228" s="38" t="n">
        <f aca="false">Q229/100</f>
        <v>0</v>
      </c>
      <c r="S228" s="108"/>
      <c r="T228" s="109" t="n">
        <f aca="false">(N228*S228)/1000</f>
        <v>0</v>
      </c>
      <c r="U228" s="103"/>
      <c r="V228" s="103"/>
      <c r="W228" s="103"/>
      <c r="X228" s="111"/>
      <c r="Y228" s="111"/>
      <c r="Z228" s="111"/>
      <c r="AA228" s="103"/>
      <c r="AB228" s="53"/>
      <c r="AC228" s="54" t="n">
        <f aca="false">R228+O230+H228+J229</f>
        <v>0</v>
      </c>
      <c r="AD228" s="54" t="n">
        <f aca="false">AC228*20</f>
        <v>0</v>
      </c>
      <c r="AE228" s="54" t="n">
        <f aca="false">AC228*50</f>
        <v>0</v>
      </c>
      <c r="AF228" s="54" t="n">
        <f aca="false">AC228*250</f>
        <v>0</v>
      </c>
      <c r="AG228" s="54" t="n">
        <f aca="false">AC228*1000</f>
        <v>0</v>
      </c>
      <c r="AH228" s="54" t="n">
        <f aca="false">AC228*5000</f>
        <v>0</v>
      </c>
    </row>
    <row r="229" customFormat="false" ht="15" hidden="false" customHeight="true" outlineLevel="0" collapsed="false">
      <c r="B229" s="102"/>
      <c r="C229" s="14"/>
      <c r="D229" s="103"/>
      <c r="E229" s="33"/>
      <c r="F229" s="104"/>
      <c r="G229" s="33"/>
      <c r="H229" s="104"/>
      <c r="I229" s="36"/>
      <c r="J229" s="32"/>
      <c r="K229" s="32"/>
      <c r="L229" s="32"/>
      <c r="M229" s="103"/>
      <c r="N229" s="105"/>
      <c r="O229" s="106"/>
      <c r="P229" s="103"/>
      <c r="Q229" s="33"/>
      <c r="R229" s="38"/>
      <c r="S229" s="108"/>
      <c r="T229" s="109"/>
      <c r="U229" s="103"/>
      <c r="V229" s="103"/>
      <c r="W229" s="103"/>
      <c r="X229" s="111"/>
      <c r="Y229" s="111"/>
      <c r="Z229" s="111"/>
      <c r="AA229" s="103"/>
      <c r="AB229" s="53"/>
      <c r="AC229" s="54"/>
      <c r="AD229" s="54"/>
      <c r="AE229" s="54"/>
      <c r="AF229" s="54"/>
      <c r="AG229" s="54"/>
      <c r="AH229" s="54"/>
    </row>
    <row r="230" customFormat="false" ht="15" hidden="false" customHeight="true" outlineLevel="0" collapsed="false">
      <c r="B230" s="102"/>
      <c r="C230" s="14"/>
      <c r="D230" s="103"/>
      <c r="E230" s="33"/>
      <c r="F230" s="104"/>
      <c r="G230" s="33"/>
      <c r="H230" s="104"/>
      <c r="I230" s="36" t="n">
        <f aca="false">I228/2</f>
        <v>0</v>
      </c>
      <c r="J230" s="32"/>
      <c r="K230" s="32"/>
      <c r="L230" s="32"/>
      <c r="M230" s="37"/>
      <c r="N230" s="105"/>
      <c r="O230" s="38" t="n">
        <f aca="false">O228/500</f>
        <v>0</v>
      </c>
      <c r="P230" s="103"/>
      <c r="Q230" s="33"/>
      <c r="R230" s="38"/>
      <c r="S230" s="108"/>
      <c r="T230" s="54" t="n">
        <f aca="false">(N228/15.4323584)*(S228/3.28083989501312)*0.1</f>
        <v>0</v>
      </c>
      <c r="U230" s="103"/>
      <c r="V230" s="103"/>
      <c r="W230" s="103"/>
      <c r="X230" s="111"/>
      <c r="Y230" s="111"/>
      <c r="Z230" s="111"/>
      <c r="AA230" s="103"/>
      <c r="AB230" s="53"/>
      <c r="AC230" s="54"/>
      <c r="AD230" s="54"/>
      <c r="AE230" s="54"/>
      <c r="AF230" s="54"/>
      <c r="AG230" s="54"/>
      <c r="AH230" s="54"/>
    </row>
    <row r="231" customFormat="false" ht="15" hidden="false" customHeight="true" outlineLevel="0" collapsed="false">
      <c r="B231" s="102" t="n">
        <v>76</v>
      </c>
      <c r="C231" s="14" t="s">
        <v>102</v>
      </c>
      <c r="D231" s="103"/>
      <c r="E231" s="33"/>
      <c r="F231" s="104" t="n">
        <f aca="false">E231/15432.3584</f>
        <v>0</v>
      </c>
      <c r="G231" s="33"/>
      <c r="H231" s="104" t="n">
        <f aca="false">G231*F231</f>
        <v>0</v>
      </c>
      <c r="I231" s="36" t="n">
        <f aca="false">IFERROR(15432.3584/G231,0)</f>
        <v>0</v>
      </c>
      <c r="J231" s="103"/>
      <c r="K231" s="32"/>
      <c r="L231" s="32"/>
      <c r="M231" s="103"/>
      <c r="N231" s="105"/>
      <c r="O231" s="106"/>
      <c r="P231" s="103"/>
      <c r="Q231" s="107"/>
      <c r="R231" s="38" t="n">
        <f aca="false">Q232/100</f>
        <v>0</v>
      </c>
      <c r="S231" s="108"/>
      <c r="T231" s="109" t="n">
        <f aca="false">(N231*S231)/1000</f>
        <v>0</v>
      </c>
      <c r="U231" s="103"/>
      <c r="V231" s="103"/>
      <c r="W231" s="103"/>
      <c r="X231" s="111"/>
      <c r="Y231" s="111"/>
      <c r="Z231" s="111"/>
      <c r="AA231" s="103"/>
      <c r="AB231" s="53"/>
      <c r="AC231" s="54" t="n">
        <f aca="false">R231+O233+H231+J232</f>
        <v>0</v>
      </c>
      <c r="AD231" s="54" t="n">
        <f aca="false">AC231*20</f>
        <v>0</v>
      </c>
      <c r="AE231" s="54" t="n">
        <f aca="false">AC231*50</f>
        <v>0</v>
      </c>
      <c r="AF231" s="54" t="n">
        <f aca="false">AC231*250</f>
        <v>0</v>
      </c>
      <c r="AG231" s="54" t="n">
        <f aca="false">AC231*1000</f>
        <v>0</v>
      </c>
      <c r="AH231" s="54" t="n">
        <f aca="false">AC231*5000</f>
        <v>0</v>
      </c>
    </row>
    <row r="232" customFormat="false" ht="15" hidden="false" customHeight="true" outlineLevel="0" collapsed="false">
      <c r="B232" s="102"/>
      <c r="C232" s="14"/>
      <c r="D232" s="103"/>
      <c r="E232" s="33"/>
      <c r="F232" s="104"/>
      <c r="G232" s="33"/>
      <c r="H232" s="104"/>
      <c r="I232" s="36"/>
      <c r="J232" s="32"/>
      <c r="K232" s="32"/>
      <c r="L232" s="32"/>
      <c r="M232" s="103"/>
      <c r="N232" s="105"/>
      <c r="O232" s="106"/>
      <c r="P232" s="103"/>
      <c r="Q232" s="33"/>
      <c r="R232" s="38"/>
      <c r="S232" s="108"/>
      <c r="T232" s="109"/>
      <c r="U232" s="103"/>
      <c r="V232" s="103"/>
      <c r="W232" s="103"/>
      <c r="X232" s="111"/>
      <c r="Y232" s="111"/>
      <c r="Z232" s="111"/>
      <c r="AA232" s="103"/>
      <c r="AB232" s="53"/>
      <c r="AC232" s="54"/>
      <c r="AD232" s="54"/>
      <c r="AE232" s="54"/>
      <c r="AF232" s="54"/>
      <c r="AG232" s="54"/>
      <c r="AH232" s="54"/>
    </row>
    <row r="233" customFormat="false" ht="15" hidden="false" customHeight="true" outlineLevel="0" collapsed="false">
      <c r="B233" s="102"/>
      <c r="C233" s="14"/>
      <c r="D233" s="103"/>
      <c r="E233" s="33"/>
      <c r="F233" s="104"/>
      <c r="G233" s="33"/>
      <c r="H233" s="104"/>
      <c r="I233" s="36" t="n">
        <f aca="false">I231/2</f>
        <v>0</v>
      </c>
      <c r="J233" s="32"/>
      <c r="K233" s="32"/>
      <c r="L233" s="32"/>
      <c r="M233" s="37"/>
      <c r="N233" s="105"/>
      <c r="O233" s="38" t="n">
        <f aca="false">O231/500</f>
        <v>0</v>
      </c>
      <c r="P233" s="103"/>
      <c r="Q233" s="33"/>
      <c r="R233" s="38"/>
      <c r="S233" s="108"/>
      <c r="T233" s="54" t="n">
        <f aca="false">(N231/15.4323584)*(S231/3.28083989501312)*0.1</f>
        <v>0</v>
      </c>
      <c r="U233" s="103"/>
      <c r="V233" s="103"/>
      <c r="W233" s="103"/>
      <c r="X233" s="111"/>
      <c r="Y233" s="111"/>
      <c r="Z233" s="111"/>
      <c r="AA233" s="103"/>
      <c r="AB233" s="53"/>
      <c r="AC233" s="54"/>
      <c r="AD233" s="54"/>
      <c r="AE233" s="54"/>
      <c r="AF233" s="54"/>
      <c r="AG233" s="54"/>
      <c r="AH233" s="54"/>
    </row>
    <row r="234" customFormat="false" ht="15" hidden="false" customHeight="true" outlineLevel="0" collapsed="false">
      <c r="B234" s="102" t="n">
        <v>77</v>
      </c>
      <c r="C234" s="14" t="s">
        <v>102</v>
      </c>
      <c r="D234" s="103"/>
      <c r="E234" s="33"/>
      <c r="F234" s="104" t="n">
        <f aca="false">E234/15432.3584</f>
        <v>0</v>
      </c>
      <c r="G234" s="33"/>
      <c r="H234" s="104" t="n">
        <f aca="false">G234*F234</f>
        <v>0</v>
      </c>
      <c r="I234" s="36" t="n">
        <f aca="false">IFERROR(15432.3584/G234,0)</f>
        <v>0</v>
      </c>
      <c r="J234" s="103"/>
      <c r="K234" s="32"/>
      <c r="L234" s="32"/>
      <c r="M234" s="103"/>
      <c r="N234" s="105"/>
      <c r="O234" s="106"/>
      <c r="P234" s="103"/>
      <c r="Q234" s="107"/>
      <c r="R234" s="38" t="n">
        <f aca="false">Q235/100</f>
        <v>0</v>
      </c>
      <c r="S234" s="108"/>
      <c r="T234" s="109" t="n">
        <f aca="false">(N234*S234)/1000</f>
        <v>0</v>
      </c>
      <c r="U234" s="103"/>
      <c r="V234" s="103"/>
      <c r="W234" s="103"/>
      <c r="X234" s="111"/>
      <c r="Y234" s="111"/>
      <c r="Z234" s="111"/>
      <c r="AA234" s="103"/>
      <c r="AB234" s="53"/>
      <c r="AC234" s="54" t="n">
        <f aca="false">R234+O236+H234+J235</f>
        <v>0</v>
      </c>
      <c r="AD234" s="54" t="n">
        <f aca="false">AC234*20</f>
        <v>0</v>
      </c>
      <c r="AE234" s="54" t="n">
        <f aca="false">AC234*50</f>
        <v>0</v>
      </c>
      <c r="AF234" s="54" t="n">
        <f aca="false">AC234*250</f>
        <v>0</v>
      </c>
      <c r="AG234" s="54" t="n">
        <f aca="false">AC234*1000</f>
        <v>0</v>
      </c>
      <c r="AH234" s="54" t="n">
        <f aca="false">AC234*5000</f>
        <v>0</v>
      </c>
    </row>
    <row r="235" customFormat="false" ht="15" hidden="false" customHeight="true" outlineLevel="0" collapsed="false">
      <c r="B235" s="102"/>
      <c r="C235" s="14"/>
      <c r="D235" s="103"/>
      <c r="E235" s="33"/>
      <c r="F235" s="104"/>
      <c r="G235" s="33"/>
      <c r="H235" s="104"/>
      <c r="I235" s="36"/>
      <c r="J235" s="32"/>
      <c r="K235" s="32"/>
      <c r="L235" s="32"/>
      <c r="M235" s="103"/>
      <c r="N235" s="105"/>
      <c r="O235" s="106"/>
      <c r="P235" s="103"/>
      <c r="Q235" s="33"/>
      <c r="R235" s="38"/>
      <c r="S235" s="108"/>
      <c r="T235" s="109"/>
      <c r="U235" s="103"/>
      <c r="V235" s="103"/>
      <c r="W235" s="103"/>
      <c r="X235" s="111"/>
      <c r="Y235" s="111"/>
      <c r="Z235" s="111"/>
      <c r="AA235" s="103"/>
      <c r="AB235" s="53"/>
      <c r="AC235" s="54"/>
      <c r="AD235" s="54"/>
      <c r="AE235" s="54"/>
      <c r="AF235" s="54"/>
      <c r="AG235" s="54"/>
      <c r="AH235" s="54"/>
    </row>
    <row r="236" customFormat="false" ht="15" hidden="false" customHeight="true" outlineLevel="0" collapsed="false">
      <c r="B236" s="102"/>
      <c r="C236" s="14"/>
      <c r="D236" s="103"/>
      <c r="E236" s="33"/>
      <c r="F236" s="104"/>
      <c r="G236" s="33"/>
      <c r="H236" s="104"/>
      <c r="I236" s="36" t="n">
        <f aca="false">I234/2</f>
        <v>0</v>
      </c>
      <c r="J236" s="32"/>
      <c r="K236" s="32"/>
      <c r="L236" s="32"/>
      <c r="M236" s="37"/>
      <c r="N236" s="105"/>
      <c r="O236" s="38" t="n">
        <f aca="false">O234/500</f>
        <v>0</v>
      </c>
      <c r="P236" s="103"/>
      <c r="Q236" s="33"/>
      <c r="R236" s="38"/>
      <c r="S236" s="108"/>
      <c r="T236" s="54" t="n">
        <f aca="false">(N234/15.4323584)*(S234/3.28083989501312)*0.1</f>
        <v>0</v>
      </c>
      <c r="U236" s="103"/>
      <c r="V236" s="103"/>
      <c r="W236" s="103"/>
      <c r="X236" s="111"/>
      <c r="Y236" s="111"/>
      <c r="Z236" s="111"/>
      <c r="AA236" s="103"/>
      <c r="AB236" s="53"/>
      <c r="AC236" s="54"/>
      <c r="AD236" s="54"/>
      <c r="AE236" s="54"/>
      <c r="AF236" s="54"/>
      <c r="AG236" s="54"/>
      <c r="AH236" s="54"/>
    </row>
    <row r="237" customFormat="false" ht="15" hidden="false" customHeight="true" outlineLevel="0" collapsed="false">
      <c r="B237" s="102" t="n">
        <v>78</v>
      </c>
      <c r="C237" s="14" t="s">
        <v>102</v>
      </c>
      <c r="D237" s="103"/>
      <c r="E237" s="33"/>
      <c r="F237" s="104" t="n">
        <f aca="false">E237/15432.3584</f>
        <v>0</v>
      </c>
      <c r="G237" s="33"/>
      <c r="H237" s="104" t="n">
        <f aca="false">G237*F237</f>
        <v>0</v>
      </c>
      <c r="I237" s="36" t="n">
        <f aca="false">IFERROR(15432.3584/G237,0)</f>
        <v>0</v>
      </c>
      <c r="J237" s="103"/>
      <c r="K237" s="32"/>
      <c r="L237" s="32"/>
      <c r="M237" s="103"/>
      <c r="N237" s="105"/>
      <c r="O237" s="106"/>
      <c r="P237" s="103"/>
      <c r="Q237" s="107"/>
      <c r="R237" s="38" t="n">
        <f aca="false">Q238/100</f>
        <v>0</v>
      </c>
      <c r="S237" s="108"/>
      <c r="T237" s="109" t="n">
        <f aca="false">(N237*S237)/1000</f>
        <v>0</v>
      </c>
      <c r="U237" s="103"/>
      <c r="V237" s="103"/>
      <c r="W237" s="103"/>
      <c r="X237" s="111"/>
      <c r="Y237" s="111"/>
      <c r="Z237" s="111"/>
      <c r="AA237" s="103"/>
      <c r="AB237" s="53"/>
      <c r="AC237" s="54" t="n">
        <f aca="false">R237+O239+H237+J238</f>
        <v>0</v>
      </c>
      <c r="AD237" s="54" t="n">
        <f aca="false">AC237*20</f>
        <v>0</v>
      </c>
      <c r="AE237" s="54" t="n">
        <f aca="false">AC237*50</f>
        <v>0</v>
      </c>
      <c r="AF237" s="54" t="n">
        <f aca="false">AC237*250</f>
        <v>0</v>
      </c>
      <c r="AG237" s="54" t="n">
        <f aca="false">AC237*1000</f>
        <v>0</v>
      </c>
      <c r="AH237" s="54" t="n">
        <f aca="false">AC237*5000</f>
        <v>0</v>
      </c>
    </row>
    <row r="238" customFormat="false" ht="15" hidden="false" customHeight="true" outlineLevel="0" collapsed="false">
      <c r="B238" s="102"/>
      <c r="C238" s="14"/>
      <c r="D238" s="103"/>
      <c r="E238" s="33"/>
      <c r="F238" s="104"/>
      <c r="G238" s="33"/>
      <c r="H238" s="104"/>
      <c r="I238" s="36"/>
      <c r="J238" s="32"/>
      <c r="K238" s="32"/>
      <c r="L238" s="32"/>
      <c r="M238" s="103"/>
      <c r="N238" s="105"/>
      <c r="O238" s="106"/>
      <c r="P238" s="103"/>
      <c r="Q238" s="33"/>
      <c r="R238" s="38"/>
      <c r="S238" s="108"/>
      <c r="T238" s="109"/>
      <c r="U238" s="103"/>
      <c r="V238" s="103"/>
      <c r="W238" s="103"/>
      <c r="X238" s="111"/>
      <c r="Y238" s="111"/>
      <c r="Z238" s="111"/>
      <c r="AA238" s="103"/>
      <c r="AB238" s="53"/>
      <c r="AC238" s="54"/>
      <c r="AD238" s="54"/>
      <c r="AE238" s="54"/>
      <c r="AF238" s="54"/>
      <c r="AG238" s="54"/>
      <c r="AH238" s="54"/>
    </row>
    <row r="239" customFormat="false" ht="15" hidden="false" customHeight="true" outlineLevel="0" collapsed="false">
      <c r="B239" s="102"/>
      <c r="C239" s="14"/>
      <c r="D239" s="103"/>
      <c r="E239" s="33"/>
      <c r="F239" s="104"/>
      <c r="G239" s="33"/>
      <c r="H239" s="104"/>
      <c r="I239" s="36" t="n">
        <f aca="false">I237/2</f>
        <v>0</v>
      </c>
      <c r="J239" s="32"/>
      <c r="K239" s="32"/>
      <c r="L239" s="32"/>
      <c r="M239" s="37"/>
      <c r="N239" s="105"/>
      <c r="O239" s="38" t="n">
        <f aca="false">O237/500</f>
        <v>0</v>
      </c>
      <c r="P239" s="103"/>
      <c r="Q239" s="33"/>
      <c r="R239" s="38"/>
      <c r="S239" s="108"/>
      <c r="T239" s="54" t="n">
        <f aca="false">(N237/15.4323584)*(S237/3.28083989501312)*0.1</f>
        <v>0</v>
      </c>
      <c r="U239" s="103"/>
      <c r="V239" s="103"/>
      <c r="W239" s="103"/>
      <c r="X239" s="111"/>
      <c r="Y239" s="111"/>
      <c r="Z239" s="111"/>
      <c r="AA239" s="103"/>
      <c r="AB239" s="53"/>
      <c r="AC239" s="54"/>
      <c r="AD239" s="54"/>
      <c r="AE239" s="54"/>
      <c r="AF239" s="54"/>
      <c r="AG239" s="54"/>
      <c r="AH239" s="54"/>
    </row>
    <row r="240" customFormat="false" ht="15" hidden="false" customHeight="true" outlineLevel="0" collapsed="false">
      <c r="B240" s="102" t="n">
        <v>79</v>
      </c>
      <c r="C240" s="14" t="s">
        <v>102</v>
      </c>
      <c r="D240" s="103"/>
      <c r="E240" s="33"/>
      <c r="F240" s="104" t="n">
        <f aca="false">E240/15432.3584</f>
        <v>0</v>
      </c>
      <c r="G240" s="33"/>
      <c r="H240" s="104" t="n">
        <f aca="false">G240*F240</f>
        <v>0</v>
      </c>
      <c r="I240" s="36" t="n">
        <f aca="false">IFERROR(15432.3584/G240,0)</f>
        <v>0</v>
      </c>
      <c r="J240" s="103"/>
      <c r="K240" s="32"/>
      <c r="L240" s="32"/>
      <c r="M240" s="103"/>
      <c r="N240" s="105"/>
      <c r="O240" s="106"/>
      <c r="P240" s="103"/>
      <c r="Q240" s="107"/>
      <c r="R240" s="38" t="n">
        <f aca="false">Q241/100</f>
        <v>0</v>
      </c>
      <c r="S240" s="108"/>
      <c r="T240" s="109" t="n">
        <f aca="false">(N240*S240)/1000</f>
        <v>0</v>
      </c>
      <c r="U240" s="103"/>
      <c r="V240" s="103"/>
      <c r="W240" s="103"/>
      <c r="X240" s="111"/>
      <c r="Y240" s="111"/>
      <c r="Z240" s="111"/>
      <c r="AA240" s="103"/>
      <c r="AB240" s="53"/>
      <c r="AC240" s="54" t="n">
        <f aca="false">R240+O242+H240+J241</f>
        <v>0</v>
      </c>
      <c r="AD240" s="54" t="n">
        <f aca="false">AC240*20</f>
        <v>0</v>
      </c>
      <c r="AE240" s="54" t="n">
        <f aca="false">AC240*50</f>
        <v>0</v>
      </c>
      <c r="AF240" s="54" t="n">
        <f aca="false">AC240*250</f>
        <v>0</v>
      </c>
      <c r="AG240" s="54" t="n">
        <f aca="false">AC240*1000</f>
        <v>0</v>
      </c>
      <c r="AH240" s="54" t="n">
        <f aca="false">AC240*5000</f>
        <v>0</v>
      </c>
    </row>
    <row r="241" customFormat="false" ht="15" hidden="false" customHeight="true" outlineLevel="0" collapsed="false">
      <c r="B241" s="102"/>
      <c r="C241" s="14"/>
      <c r="D241" s="103"/>
      <c r="E241" s="33"/>
      <c r="F241" s="104"/>
      <c r="G241" s="33"/>
      <c r="H241" s="104"/>
      <c r="I241" s="36"/>
      <c r="J241" s="32"/>
      <c r="K241" s="32"/>
      <c r="L241" s="32"/>
      <c r="M241" s="103"/>
      <c r="N241" s="105"/>
      <c r="O241" s="106"/>
      <c r="P241" s="103"/>
      <c r="Q241" s="33"/>
      <c r="R241" s="38"/>
      <c r="S241" s="108"/>
      <c r="T241" s="109"/>
      <c r="U241" s="103"/>
      <c r="V241" s="103"/>
      <c r="W241" s="103"/>
      <c r="X241" s="111"/>
      <c r="Y241" s="111"/>
      <c r="Z241" s="111"/>
      <c r="AA241" s="103"/>
      <c r="AB241" s="53"/>
      <c r="AC241" s="54"/>
      <c r="AD241" s="54"/>
      <c r="AE241" s="54"/>
      <c r="AF241" s="54"/>
      <c r="AG241" s="54"/>
      <c r="AH241" s="54"/>
    </row>
    <row r="242" customFormat="false" ht="15" hidden="false" customHeight="true" outlineLevel="0" collapsed="false">
      <c r="B242" s="102"/>
      <c r="C242" s="14"/>
      <c r="D242" s="103"/>
      <c r="E242" s="33"/>
      <c r="F242" s="104"/>
      <c r="G242" s="33"/>
      <c r="H242" s="104"/>
      <c r="I242" s="36" t="n">
        <f aca="false">I240/2</f>
        <v>0</v>
      </c>
      <c r="J242" s="32"/>
      <c r="K242" s="32"/>
      <c r="L242" s="32"/>
      <c r="M242" s="37"/>
      <c r="N242" s="105"/>
      <c r="O242" s="38" t="n">
        <f aca="false">O240/500</f>
        <v>0</v>
      </c>
      <c r="P242" s="103"/>
      <c r="Q242" s="33"/>
      <c r="R242" s="38"/>
      <c r="S242" s="108"/>
      <c r="T242" s="54" t="n">
        <f aca="false">(N240/15.4323584)*(S240/3.28083989501312)*0.1</f>
        <v>0</v>
      </c>
      <c r="U242" s="103"/>
      <c r="V242" s="103"/>
      <c r="W242" s="103"/>
      <c r="X242" s="111"/>
      <c r="Y242" s="111"/>
      <c r="Z242" s="111"/>
      <c r="AA242" s="103"/>
      <c r="AB242" s="53"/>
      <c r="AC242" s="54"/>
      <c r="AD242" s="54"/>
      <c r="AE242" s="54"/>
      <c r="AF242" s="54"/>
      <c r="AG242" s="54"/>
      <c r="AH242" s="54"/>
    </row>
    <row r="243" customFormat="false" ht="15" hidden="false" customHeight="true" outlineLevel="0" collapsed="false">
      <c r="B243" s="102" t="n">
        <v>80</v>
      </c>
      <c r="C243" s="14" t="s">
        <v>102</v>
      </c>
      <c r="D243" s="103"/>
      <c r="E243" s="33"/>
      <c r="F243" s="104" t="n">
        <f aca="false">E243/15432.3584</f>
        <v>0</v>
      </c>
      <c r="G243" s="33"/>
      <c r="H243" s="104" t="n">
        <f aca="false">G243*F243</f>
        <v>0</v>
      </c>
      <c r="I243" s="36" t="n">
        <f aca="false">IFERROR(15432.3584/G243,0)</f>
        <v>0</v>
      </c>
      <c r="J243" s="103"/>
      <c r="K243" s="32"/>
      <c r="L243" s="32"/>
      <c r="M243" s="103"/>
      <c r="N243" s="105"/>
      <c r="O243" s="106"/>
      <c r="P243" s="103"/>
      <c r="Q243" s="107"/>
      <c r="R243" s="38" t="n">
        <f aca="false">Q244/100</f>
        <v>0</v>
      </c>
      <c r="S243" s="108"/>
      <c r="T243" s="109" t="n">
        <f aca="false">(N243*S243)/1000</f>
        <v>0</v>
      </c>
      <c r="U243" s="103"/>
      <c r="V243" s="103"/>
      <c r="W243" s="103"/>
      <c r="X243" s="111"/>
      <c r="Y243" s="111"/>
      <c r="Z243" s="111"/>
      <c r="AA243" s="103"/>
      <c r="AB243" s="53"/>
      <c r="AC243" s="54" t="n">
        <f aca="false">R243+O245+H243+J244</f>
        <v>0</v>
      </c>
      <c r="AD243" s="54" t="n">
        <f aca="false">AC243*20</f>
        <v>0</v>
      </c>
      <c r="AE243" s="54" t="n">
        <f aca="false">AC243*50</f>
        <v>0</v>
      </c>
      <c r="AF243" s="54" t="n">
        <f aca="false">AC243*250</f>
        <v>0</v>
      </c>
      <c r="AG243" s="54" t="n">
        <f aca="false">AC243*1000</f>
        <v>0</v>
      </c>
      <c r="AH243" s="54" t="n">
        <f aca="false">AC243*5000</f>
        <v>0</v>
      </c>
    </row>
    <row r="244" customFormat="false" ht="15" hidden="false" customHeight="true" outlineLevel="0" collapsed="false">
      <c r="B244" s="102"/>
      <c r="C244" s="14"/>
      <c r="D244" s="103"/>
      <c r="E244" s="33"/>
      <c r="F244" s="104"/>
      <c r="G244" s="33"/>
      <c r="H244" s="104"/>
      <c r="I244" s="36"/>
      <c r="J244" s="32"/>
      <c r="K244" s="32"/>
      <c r="L244" s="32"/>
      <c r="M244" s="103"/>
      <c r="N244" s="105"/>
      <c r="O244" s="106"/>
      <c r="P244" s="103"/>
      <c r="Q244" s="33"/>
      <c r="R244" s="38"/>
      <c r="S244" s="108"/>
      <c r="T244" s="109"/>
      <c r="U244" s="103"/>
      <c r="V244" s="103"/>
      <c r="W244" s="103"/>
      <c r="X244" s="111"/>
      <c r="Y244" s="111"/>
      <c r="Z244" s="111"/>
      <c r="AA244" s="103"/>
      <c r="AB244" s="53"/>
      <c r="AC244" s="54"/>
      <c r="AD244" s="54"/>
      <c r="AE244" s="54"/>
      <c r="AF244" s="54"/>
      <c r="AG244" s="54"/>
      <c r="AH244" s="54"/>
    </row>
    <row r="245" customFormat="false" ht="15" hidden="false" customHeight="true" outlineLevel="0" collapsed="false">
      <c r="B245" s="102"/>
      <c r="C245" s="14"/>
      <c r="D245" s="103"/>
      <c r="E245" s="33"/>
      <c r="F245" s="104"/>
      <c r="G245" s="33"/>
      <c r="H245" s="104"/>
      <c r="I245" s="36" t="n">
        <f aca="false">I243/2</f>
        <v>0</v>
      </c>
      <c r="J245" s="32"/>
      <c r="K245" s="32"/>
      <c r="L245" s="32"/>
      <c r="M245" s="37"/>
      <c r="N245" s="105"/>
      <c r="O245" s="38" t="n">
        <f aca="false">O243/500</f>
        <v>0</v>
      </c>
      <c r="P245" s="103"/>
      <c r="Q245" s="33"/>
      <c r="R245" s="38"/>
      <c r="S245" s="108"/>
      <c r="T245" s="54" t="n">
        <f aca="false">(N243/15.4323584)*(S243/3.28083989501312)*0.1</f>
        <v>0</v>
      </c>
      <c r="U245" s="103"/>
      <c r="V245" s="103"/>
      <c r="W245" s="103"/>
      <c r="X245" s="111"/>
      <c r="Y245" s="111"/>
      <c r="Z245" s="111"/>
      <c r="AA245" s="103"/>
      <c r="AB245" s="53"/>
      <c r="AC245" s="54"/>
      <c r="AD245" s="54"/>
      <c r="AE245" s="54"/>
      <c r="AF245" s="54"/>
      <c r="AG245" s="54"/>
      <c r="AH245" s="54"/>
    </row>
    <row r="246" customFormat="false" ht="15" hidden="false" customHeight="true" outlineLevel="0" collapsed="false">
      <c r="B246" s="102" t="n">
        <v>81</v>
      </c>
      <c r="C246" s="14" t="s">
        <v>102</v>
      </c>
      <c r="D246" s="103"/>
      <c r="E246" s="33"/>
      <c r="F246" s="104" t="n">
        <f aca="false">E246/15432.3584</f>
        <v>0</v>
      </c>
      <c r="G246" s="33"/>
      <c r="H246" s="104" t="n">
        <f aca="false">G246*F246</f>
        <v>0</v>
      </c>
      <c r="I246" s="36" t="n">
        <f aca="false">IFERROR(15432.3584/G246,0)</f>
        <v>0</v>
      </c>
      <c r="J246" s="103"/>
      <c r="K246" s="32"/>
      <c r="L246" s="32"/>
      <c r="M246" s="103"/>
      <c r="N246" s="105"/>
      <c r="O246" s="106"/>
      <c r="P246" s="103"/>
      <c r="Q246" s="107"/>
      <c r="R246" s="38" t="n">
        <f aca="false">Q247/100</f>
        <v>0</v>
      </c>
      <c r="S246" s="108"/>
      <c r="T246" s="109" t="n">
        <f aca="false">(N246*S246)/1000</f>
        <v>0</v>
      </c>
      <c r="U246" s="103"/>
      <c r="V246" s="103"/>
      <c r="W246" s="103"/>
      <c r="X246" s="111"/>
      <c r="Y246" s="111"/>
      <c r="Z246" s="111"/>
      <c r="AA246" s="103"/>
      <c r="AB246" s="53"/>
      <c r="AC246" s="54" t="n">
        <f aca="false">R246+O248+H246+J247</f>
        <v>0</v>
      </c>
      <c r="AD246" s="54" t="n">
        <f aca="false">AC246*20</f>
        <v>0</v>
      </c>
      <c r="AE246" s="54" t="n">
        <f aca="false">AC246*50</f>
        <v>0</v>
      </c>
      <c r="AF246" s="54" t="n">
        <f aca="false">AC246*250</f>
        <v>0</v>
      </c>
      <c r="AG246" s="54" t="n">
        <f aca="false">AC246*1000</f>
        <v>0</v>
      </c>
      <c r="AH246" s="54" t="n">
        <f aca="false">AC246*5000</f>
        <v>0</v>
      </c>
    </row>
    <row r="247" customFormat="false" ht="15" hidden="false" customHeight="true" outlineLevel="0" collapsed="false">
      <c r="B247" s="102"/>
      <c r="C247" s="14"/>
      <c r="D247" s="103"/>
      <c r="E247" s="33"/>
      <c r="F247" s="104"/>
      <c r="G247" s="33"/>
      <c r="H247" s="104"/>
      <c r="I247" s="36"/>
      <c r="J247" s="32"/>
      <c r="K247" s="32"/>
      <c r="L247" s="32"/>
      <c r="M247" s="103"/>
      <c r="N247" s="105"/>
      <c r="O247" s="106"/>
      <c r="P247" s="103"/>
      <c r="Q247" s="33"/>
      <c r="R247" s="38"/>
      <c r="S247" s="108"/>
      <c r="T247" s="109"/>
      <c r="U247" s="103"/>
      <c r="V247" s="103"/>
      <c r="W247" s="103"/>
      <c r="X247" s="111"/>
      <c r="Y247" s="111"/>
      <c r="Z247" s="111"/>
      <c r="AA247" s="103"/>
      <c r="AB247" s="53"/>
      <c r="AC247" s="54"/>
      <c r="AD247" s="54"/>
      <c r="AE247" s="54"/>
      <c r="AF247" s="54"/>
      <c r="AG247" s="54"/>
      <c r="AH247" s="54"/>
    </row>
    <row r="248" customFormat="false" ht="15" hidden="false" customHeight="true" outlineLevel="0" collapsed="false">
      <c r="B248" s="102"/>
      <c r="C248" s="14"/>
      <c r="D248" s="103"/>
      <c r="E248" s="33"/>
      <c r="F248" s="104"/>
      <c r="G248" s="33"/>
      <c r="H248" s="104"/>
      <c r="I248" s="36" t="n">
        <f aca="false">I246/2</f>
        <v>0</v>
      </c>
      <c r="J248" s="32"/>
      <c r="K248" s="32"/>
      <c r="L248" s="32"/>
      <c r="M248" s="37"/>
      <c r="N248" s="105"/>
      <c r="O248" s="38" t="n">
        <f aca="false">O246/500</f>
        <v>0</v>
      </c>
      <c r="P248" s="103"/>
      <c r="Q248" s="33"/>
      <c r="R248" s="38"/>
      <c r="S248" s="108"/>
      <c r="T248" s="54" t="n">
        <f aca="false">(N246/15.4323584)*(S246/3.28083989501312)*0.1</f>
        <v>0</v>
      </c>
      <c r="U248" s="103"/>
      <c r="V248" s="103"/>
      <c r="W248" s="103"/>
      <c r="X248" s="111"/>
      <c r="Y248" s="111"/>
      <c r="Z248" s="111"/>
      <c r="AA248" s="103"/>
      <c r="AB248" s="53"/>
      <c r="AC248" s="54"/>
      <c r="AD248" s="54"/>
      <c r="AE248" s="54"/>
      <c r="AF248" s="54"/>
      <c r="AG248" s="54"/>
      <c r="AH248" s="54"/>
    </row>
    <row r="249" customFormat="false" ht="15" hidden="false" customHeight="true" outlineLevel="0" collapsed="false">
      <c r="B249" s="102" t="n">
        <v>82</v>
      </c>
      <c r="C249" s="14" t="s">
        <v>102</v>
      </c>
      <c r="D249" s="103"/>
      <c r="E249" s="33"/>
      <c r="F249" s="104" t="n">
        <f aca="false">E249/15432.3584</f>
        <v>0</v>
      </c>
      <c r="G249" s="33"/>
      <c r="H249" s="104" t="n">
        <f aca="false">G249*F249</f>
        <v>0</v>
      </c>
      <c r="I249" s="36" t="n">
        <f aca="false">IFERROR(15432.3584/G249,0)</f>
        <v>0</v>
      </c>
      <c r="J249" s="103"/>
      <c r="K249" s="32"/>
      <c r="L249" s="32"/>
      <c r="M249" s="103"/>
      <c r="N249" s="105"/>
      <c r="O249" s="106"/>
      <c r="P249" s="103"/>
      <c r="Q249" s="107"/>
      <c r="R249" s="38" t="n">
        <f aca="false">Q250/100</f>
        <v>0</v>
      </c>
      <c r="S249" s="108"/>
      <c r="T249" s="109" t="n">
        <f aca="false">(N249*S249)/1000</f>
        <v>0</v>
      </c>
      <c r="U249" s="103"/>
      <c r="V249" s="103"/>
      <c r="W249" s="103"/>
      <c r="X249" s="111"/>
      <c r="Y249" s="111"/>
      <c r="Z249" s="111"/>
      <c r="AA249" s="103"/>
      <c r="AB249" s="53"/>
      <c r="AC249" s="54" t="n">
        <f aca="false">R249+O251+H249+J250</f>
        <v>0</v>
      </c>
      <c r="AD249" s="54" t="n">
        <f aca="false">AC249*20</f>
        <v>0</v>
      </c>
      <c r="AE249" s="54" t="n">
        <f aca="false">AC249*50</f>
        <v>0</v>
      </c>
      <c r="AF249" s="54" t="n">
        <f aca="false">AC249*250</f>
        <v>0</v>
      </c>
      <c r="AG249" s="54" t="n">
        <f aca="false">AC249*1000</f>
        <v>0</v>
      </c>
      <c r="AH249" s="54" t="n">
        <f aca="false">AC249*5000</f>
        <v>0</v>
      </c>
    </row>
    <row r="250" customFormat="false" ht="15" hidden="false" customHeight="true" outlineLevel="0" collapsed="false">
      <c r="B250" s="102"/>
      <c r="C250" s="14"/>
      <c r="D250" s="103"/>
      <c r="E250" s="33"/>
      <c r="F250" s="104"/>
      <c r="G250" s="33"/>
      <c r="H250" s="104"/>
      <c r="I250" s="36"/>
      <c r="J250" s="32"/>
      <c r="K250" s="32"/>
      <c r="L250" s="32"/>
      <c r="M250" s="103"/>
      <c r="N250" s="105"/>
      <c r="O250" s="106"/>
      <c r="P250" s="103"/>
      <c r="Q250" s="33"/>
      <c r="R250" s="38"/>
      <c r="S250" s="108"/>
      <c r="T250" s="109"/>
      <c r="U250" s="103"/>
      <c r="V250" s="103"/>
      <c r="W250" s="103"/>
      <c r="X250" s="111"/>
      <c r="Y250" s="111"/>
      <c r="Z250" s="111"/>
      <c r="AA250" s="103"/>
      <c r="AB250" s="53"/>
      <c r="AC250" s="54"/>
      <c r="AD250" s="54"/>
      <c r="AE250" s="54"/>
      <c r="AF250" s="54"/>
      <c r="AG250" s="54"/>
      <c r="AH250" s="54"/>
    </row>
    <row r="251" customFormat="false" ht="15" hidden="false" customHeight="true" outlineLevel="0" collapsed="false">
      <c r="B251" s="102"/>
      <c r="C251" s="14"/>
      <c r="D251" s="103"/>
      <c r="E251" s="33"/>
      <c r="F251" s="104"/>
      <c r="G251" s="33"/>
      <c r="H251" s="104"/>
      <c r="I251" s="36" t="n">
        <f aca="false">I249/2</f>
        <v>0</v>
      </c>
      <c r="J251" s="32"/>
      <c r="K251" s="32"/>
      <c r="L251" s="32"/>
      <c r="M251" s="37"/>
      <c r="N251" s="105"/>
      <c r="O251" s="38" t="n">
        <f aca="false">O249/500</f>
        <v>0</v>
      </c>
      <c r="P251" s="103"/>
      <c r="Q251" s="33"/>
      <c r="R251" s="38"/>
      <c r="S251" s="108"/>
      <c r="T251" s="54" t="n">
        <f aca="false">(N249/15.4323584)*(S249/3.28083989501312)*0.1</f>
        <v>0</v>
      </c>
      <c r="U251" s="103"/>
      <c r="V251" s="103"/>
      <c r="W251" s="103"/>
      <c r="X251" s="111"/>
      <c r="Y251" s="111"/>
      <c r="Z251" s="111"/>
      <c r="AA251" s="103"/>
      <c r="AB251" s="53"/>
      <c r="AC251" s="54"/>
      <c r="AD251" s="54"/>
      <c r="AE251" s="54"/>
      <c r="AF251" s="54"/>
      <c r="AG251" s="54"/>
      <c r="AH251" s="54"/>
    </row>
    <row r="252" customFormat="false" ht="15" hidden="false" customHeight="true" outlineLevel="0" collapsed="false">
      <c r="B252" s="102" t="n">
        <v>83</v>
      </c>
      <c r="C252" s="14" t="s">
        <v>102</v>
      </c>
      <c r="D252" s="103"/>
      <c r="E252" s="33"/>
      <c r="F252" s="104" t="n">
        <f aca="false">E252/15432.3584</f>
        <v>0</v>
      </c>
      <c r="G252" s="33"/>
      <c r="H252" s="104" t="n">
        <f aca="false">G252*F252</f>
        <v>0</v>
      </c>
      <c r="I252" s="36" t="n">
        <f aca="false">IFERROR(15432.3584/G252,0)</f>
        <v>0</v>
      </c>
      <c r="J252" s="103"/>
      <c r="K252" s="32"/>
      <c r="L252" s="32"/>
      <c r="M252" s="103"/>
      <c r="N252" s="105"/>
      <c r="O252" s="106"/>
      <c r="P252" s="103"/>
      <c r="Q252" s="107"/>
      <c r="R252" s="38" t="n">
        <f aca="false">Q253/100</f>
        <v>0</v>
      </c>
      <c r="S252" s="108"/>
      <c r="T252" s="109" t="n">
        <f aca="false">(N252*S252)/1000</f>
        <v>0</v>
      </c>
      <c r="U252" s="103"/>
      <c r="V252" s="103"/>
      <c r="W252" s="103"/>
      <c r="X252" s="111"/>
      <c r="Y252" s="111"/>
      <c r="Z252" s="111"/>
      <c r="AA252" s="103"/>
      <c r="AB252" s="53"/>
      <c r="AC252" s="54" t="n">
        <f aca="false">R252+O254+H252+J253</f>
        <v>0</v>
      </c>
      <c r="AD252" s="54" t="n">
        <f aca="false">AC252*20</f>
        <v>0</v>
      </c>
      <c r="AE252" s="54" t="n">
        <f aca="false">AC252*50</f>
        <v>0</v>
      </c>
      <c r="AF252" s="54" t="n">
        <f aca="false">AC252*250</f>
        <v>0</v>
      </c>
      <c r="AG252" s="54" t="n">
        <f aca="false">AC252*1000</f>
        <v>0</v>
      </c>
      <c r="AH252" s="54" t="n">
        <f aca="false">AC252*5000</f>
        <v>0</v>
      </c>
    </row>
    <row r="253" customFormat="false" ht="15" hidden="false" customHeight="true" outlineLevel="0" collapsed="false">
      <c r="B253" s="102"/>
      <c r="C253" s="14"/>
      <c r="D253" s="103"/>
      <c r="E253" s="33"/>
      <c r="F253" s="104"/>
      <c r="G253" s="33"/>
      <c r="H253" s="104"/>
      <c r="I253" s="36"/>
      <c r="J253" s="32"/>
      <c r="K253" s="32"/>
      <c r="L253" s="32"/>
      <c r="M253" s="103"/>
      <c r="N253" s="105"/>
      <c r="O253" s="106"/>
      <c r="P253" s="103"/>
      <c r="Q253" s="33"/>
      <c r="R253" s="38"/>
      <c r="S253" s="108"/>
      <c r="T253" s="109"/>
      <c r="U253" s="103"/>
      <c r="V253" s="103"/>
      <c r="W253" s="103"/>
      <c r="X253" s="111"/>
      <c r="Y253" s="111"/>
      <c r="Z253" s="111"/>
      <c r="AA253" s="103"/>
      <c r="AB253" s="53"/>
      <c r="AC253" s="54"/>
      <c r="AD253" s="54"/>
      <c r="AE253" s="54"/>
      <c r="AF253" s="54"/>
      <c r="AG253" s="54"/>
      <c r="AH253" s="54"/>
    </row>
    <row r="254" customFormat="false" ht="15" hidden="false" customHeight="true" outlineLevel="0" collapsed="false">
      <c r="B254" s="102"/>
      <c r="C254" s="14"/>
      <c r="D254" s="103"/>
      <c r="E254" s="33"/>
      <c r="F254" s="104"/>
      <c r="G254" s="33"/>
      <c r="H254" s="104"/>
      <c r="I254" s="36" t="n">
        <f aca="false">I252/2</f>
        <v>0</v>
      </c>
      <c r="J254" s="32"/>
      <c r="K254" s="32"/>
      <c r="L254" s="32"/>
      <c r="M254" s="37"/>
      <c r="N254" s="105"/>
      <c r="O254" s="38" t="n">
        <f aca="false">O252/500</f>
        <v>0</v>
      </c>
      <c r="P254" s="103"/>
      <c r="Q254" s="33"/>
      <c r="R254" s="38"/>
      <c r="S254" s="108"/>
      <c r="T254" s="54" t="n">
        <f aca="false">(N252/15.4323584)*(S252/3.28083989501312)*0.1</f>
        <v>0</v>
      </c>
      <c r="U254" s="103"/>
      <c r="V254" s="103"/>
      <c r="W254" s="103"/>
      <c r="X254" s="111"/>
      <c r="Y254" s="111"/>
      <c r="Z254" s="111"/>
      <c r="AA254" s="103"/>
      <c r="AB254" s="53"/>
      <c r="AC254" s="54"/>
      <c r="AD254" s="54"/>
      <c r="AE254" s="54"/>
      <c r="AF254" s="54"/>
      <c r="AG254" s="54"/>
      <c r="AH254" s="54"/>
    </row>
    <row r="255" customFormat="false" ht="15" hidden="false" customHeight="true" outlineLevel="0" collapsed="false">
      <c r="B255" s="102" t="n">
        <v>84</v>
      </c>
      <c r="C255" s="14" t="s">
        <v>102</v>
      </c>
      <c r="D255" s="103"/>
      <c r="E255" s="33"/>
      <c r="F255" s="104" t="n">
        <f aca="false">E255/15432.3584</f>
        <v>0</v>
      </c>
      <c r="G255" s="33"/>
      <c r="H255" s="104" t="n">
        <f aca="false">G255*F255</f>
        <v>0</v>
      </c>
      <c r="I255" s="36" t="n">
        <f aca="false">IFERROR(15432.3584/G255,0)</f>
        <v>0</v>
      </c>
      <c r="J255" s="103"/>
      <c r="K255" s="32"/>
      <c r="L255" s="32"/>
      <c r="M255" s="103"/>
      <c r="N255" s="105"/>
      <c r="O255" s="106"/>
      <c r="P255" s="103"/>
      <c r="Q255" s="107"/>
      <c r="R255" s="38" t="n">
        <f aca="false">Q256/100</f>
        <v>0</v>
      </c>
      <c r="S255" s="108"/>
      <c r="T255" s="109" t="n">
        <f aca="false">(N255*S255)/1000</f>
        <v>0</v>
      </c>
      <c r="U255" s="103"/>
      <c r="V255" s="103"/>
      <c r="W255" s="103"/>
      <c r="X255" s="111"/>
      <c r="Y255" s="111"/>
      <c r="Z255" s="111"/>
      <c r="AA255" s="103"/>
      <c r="AB255" s="53"/>
      <c r="AC255" s="54" t="n">
        <f aca="false">R255+O257+H255+J256</f>
        <v>0</v>
      </c>
      <c r="AD255" s="54" t="n">
        <f aca="false">AC255*20</f>
        <v>0</v>
      </c>
      <c r="AE255" s="54" t="n">
        <f aca="false">AC255*50</f>
        <v>0</v>
      </c>
      <c r="AF255" s="54" t="n">
        <f aca="false">AC255*250</f>
        <v>0</v>
      </c>
      <c r="AG255" s="54" t="n">
        <f aca="false">AC255*1000</f>
        <v>0</v>
      </c>
      <c r="AH255" s="54" t="n">
        <f aca="false">AC255*5000</f>
        <v>0</v>
      </c>
    </row>
    <row r="256" customFormat="false" ht="15" hidden="false" customHeight="true" outlineLevel="0" collapsed="false">
      <c r="B256" s="102"/>
      <c r="C256" s="14"/>
      <c r="D256" s="103"/>
      <c r="E256" s="33"/>
      <c r="F256" s="104"/>
      <c r="G256" s="33"/>
      <c r="H256" s="104"/>
      <c r="I256" s="36"/>
      <c r="J256" s="32"/>
      <c r="K256" s="32"/>
      <c r="L256" s="32"/>
      <c r="M256" s="103"/>
      <c r="N256" s="105"/>
      <c r="O256" s="106"/>
      <c r="P256" s="103"/>
      <c r="Q256" s="33"/>
      <c r="R256" s="38"/>
      <c r="S256" s="108"/>
      <c r="T256" s="109"/>
      <c r="U256" s="103"/>
      <c r="V256" s="103"/>
      <c r="W256" s="103"/>
      <c r="X256" s="111"/>
      <c r="Y256" s="111"/>
      <c r="Z256" s="111"/>
      <c r="AA256" s="103"/>
      <c r="AB256" s="53"/>
      <c r="AC256" s="54"/>
      <c r="AD256" s="54"/>
      <c r="AE256" s="54"/>
      <c r="AF256" s="54"/>
      <c r="AG256" s="54"/>
      <c r="AH256" s="54"/>
    </row>
    <row r="257" customFormat="false" ht="15" hidden="false" customHeight="true" outlineLevel="0" collapsed="false">
      <c r="B257" s="102"/>
      <c r="C257" s="14"/>
      <c r="D257" s="103"/>
      <c r="E257" s="33"/>
      <c r="F257" s="104"/>
      <c r="G257" s="33"/>
      <c r="H257" s="104"/>
      <c r="I257" s="36" t="n">
        <f aca="false">I255/2</f>
        <v>0</v>
      </c>
      <c r="J257" s="32"/>
      <c r="K257" s="32"/>
      <c r="L257" s="32"/>
      <c r="M257" s="37"/>
      <c r="N257" s="105"/>
      <c r="O257" s="38" t="n">
        <f aca="false">O255/500</f>
        <v>0</v>
      </c>
      <c r="P257" s="103"/>
      <c r="Q257" s="33"/>
      <c r="R257" s="38"/>
      <c r="S257" s="108"/>
      <c r="T257" s="54" t="n">
        <f aca="false">(N255/15.4323584)*(S255/3.28083989501312)*0.1</f>
        <v>0</v>
      </c>
      <c r="U257" s="103"/>
      <c r="V257" s="103"/>
      <c r="W257" s="103"/>
      <c r="X257" s="111"/>
      <c r="Y257" s="111"/>
      <c r="Z257" s="111"/>
      <c r="AA257" s="103"/>
      <c r="AB257" s="53"/>
      <c r="AC257" s="54"/>
      <c r="AD257" s="54"/>
      <c r="AE257" s="54"/>
      <c r="AF257" s="54"/>
      <c r="AG257" s="54"/>
      <c r="AH257" s="54"/>
    </row>
    <row r="258" customFormat="false" ht="15" hidden="false" customHeight="true" outlineLevel="0" collapsed="false">
      <c r="B258" s="102" t="n">
        <v>85</v>
      </c>
      <c r="C258" s="14" t="s">
        <v>102</v>
      </c>
      <c r="D258" s="103"/>
      <c r="E258" s="33"/>
      <c r="F258" s="104" t="n">
        <f aca="false">E258/15432.3584</f>
        <v>0</v>
      </c>
      <c r="G258" s="33"/>
      <c r="H258" s="104" t="n">
        <f aca="false">G258*F258</f>
        <v>0</v>
      </c>
      <c r="I258" s="36" t="n">
        <f aca="false">IFERROR(15432.3584/G258,0)</f>
        <v>0</v>
      </c>
      <c r="J258" s="103"/>
      <c r="K258" s="32"/>
      <c r="L258" s="32"/>
      <c r="M258" s="103"/>
      <c r="N258" s="105"/>
      <c r="O258" s="106"/>
      <c r="P258" s="103"/>
      <c r="Q258" s="107"/>
      <c r="R258" s="38" t="n">
        <f aca="false">Q259/100</f>
        <v>0</v>
      </c>
      <c r="S258" s="108"/>
      <c r="T258" s="109" t="n">
        <f aca="false">(N258*S258)/1000</f>
        <v>0</v>
      </c>
      <c r="U258" s="103"/>
      <c r="V258" s="103"/>
      <c r="W258" s="103"/>
      <c r="X258" s="111"/>
      <c r="Y258" s="111"/>
      <c r="Z258" s="111"/>
      <c r="AA258" s="103"/>
      <c r="AB258" s="53"/>
      <c r="AC258" s="54" t="n">
        <f aca="false">R258+O260+H258+J259</f>
        <v>0</v>
      </c>
      <c r="AD258" s="54" t="n">
        <f aca="false">AC258*20</f>
        <v>0</v>
      </c>
      <c r="AE258" s="54" t="n">
        <f aca="false">AC258*50</f>
        <v>0</v>
      </c>
      <c r="AF258" s="54" t="n">
        <f aca="false">AC258*250</f>
        <v>0</v>
      </c>
      <c r="AG258" s="54" t="n">
        <f aca="false">AC258*1000</f>
        <v>0</v>
      </c>
      <c r="AH258" s="54" t="n">
        <f aca="false">AC258*5000</f>
        <v>0</v>
      </c>
    </row>
    <row r="259" customFormat="false" ht="15" hidden="false" customHeight="true" outlineLevel="0" collapsed="false">
      <c r="B259" s="102"/>
      <c r="C259" s="14"/>
      <c r="D259" s="103"/>
      <c r="E259" s="33"/>
      <c r="F259" s="104"/>
      <c r="G259" s="33"/>
      <c r="H259" s="104"/>
      <c r="I259" s="36"/>
      <c r="J259" s="32"/>
      <c r="K259" s="32"/>
      <c r="L259" s="32"/>
      <c r="M259" s="103"/>
      <c r="N259" s="105"/>
      <c r="O259" s="106"/>
      <c r="P259" s="103"/>
      <c r="Q259" s="33"/>
      <c r="R259" s="38"/>
      <c r="S259" s="108"/>
      <c r="T259" s="109"/>
      <c r="U259" s="103"/>
      <c r="V259" s="103"/>
      <c r="W259" s="103"/>
      <c r="X259" s="111"/>
      <c r="Y259" s="111"/>
      <c r="Z259" s="111"/>
      <c r="AA259" s="103"/>
      <c r="AB259" s="53"/>
      <c r="AC259" s="54"/>
      <c r="AD259" s="54"/>
      <c r="AE259" s="54"/>
      <c r="AF259" s="54"/>
      <c r="AG259" s="54"/>
      <c r="AH259" s="54"/>
    </row>
    <row r="260" customFormat="false" ht="15" hidden="false" customHeight="true" outlineLevel="0" collapsed="false">
      <c r="B260" s="102"/>
      <c r="C260" s="14"/>
      <c r="D260" s="103"/>
      <c r="E260" s="33"/>
      <c r="F260" s="104"/>
      <c r="G260" s="33"/>
      <c r="H260" s="104"/>
      <c r="I260" s="36" t="n">
        <f aca="false">I258/2</f>
        <v>0</v>
      </c>
      <c r="J260" s="32"/>
      <c r="K260" s="32"/>
      <c r="L260" s="32"/>
      <c r="M260" s="37"/>
      <c r="N260" s="105"/>
      <c r="O260" s="38" t="n">
        <f aca="false">O258/500</f>
        <v>0</v>
      </c>
      <c r="P260" s="103"/>
      <c r="Q260" s="33"/>
      <c r="R260" s="38"/>
      <c r="S260" s="108"/>
      <c r="T260" s="54" t="n">
        <f aca="false">(N258/15.4323584)*(S258/3.28083989501312)*0.1</f>
        <v>0</v>
      </c>
      <c r="U260" s="103"/>
      <c r="V260" s="103"/>
      <c r="W260" s="103"/>
      <c r="X260" s="111"/>
      <c r="Y260" s="111"/>
      <c r="Z260" s="111"/>
      <c r="AA260" s="103"/>
      <c r="AB260" s="53"/>
      <c r="AC260" s="54"/>
      <c r="AD260" s="54"/>
      <c r="AE260" s="54"/>
      <c r="AF260" s="54"/>
      <c r="AG260" s="54"/>
      <c r="AH260" s="54"/>
    </row>
    <row r="261" customFormat="false" ht="15" hidden="false" customHeight="true" outlineLevel="0" collapsed="false">
      <c r="B261" s="102" t="n">
        <v>86</v>
      </c>
      <c r="C261" s="14" t="s">
        <v>102</v>
      </c>
      <c r="D261" s="103"/>
      <c r="E261" s="33"/>
      <c r="F261" s="104" t="n">
        <f aca="false">E261/15432.3584</f>
        <v>0</v>
      </c>
      <c r="G261" s="33"/>
      <c r="H261" s="104" t="n">
        <f aca="false">G261*F261</f>
        <v>0</v>
      </c>
      <c r="I261" s="36" t="n">
        <f aca="false">IFERROR(15432.3584/G261,0)</f>
        <v>0</v>
      </c>
      <c r="J261" s="103"/>
      <c r="K261" s="32"/>
      <c r="L261" s="32"/>
      <c r="M261" s="103"/>
      <c r="N261" s="105"/>
      <c r="O261" s="106"/>
      <c r="P261" s="103"/>
      <c r="Q261" s="107"/>
      <c r="R261" s="38" t="n">
        <f aca="false">Q262/100</f>
        <v>0</v>
      </c>
      <c r="S261" s="108"/>
      <c r="T261" s="109" t="n">
        <f aca="false">(N261*S261)/1000</f>
        <v>0</v>
      </c>
      <c r="U261" s="103"/>
      <c r="V261" s="103"/>
      <c r="W261" s="103"/>
      <c r="X261" s="111"/>
      <c r="Y261" s="111"/>
      <c r="Z261" s="111"/>
      <c r="AA261" s="103"/>
      <c r="AB261" s="53"/>
      <c r="AC261" s="54" t="n">
        <f aca="false">R261+O263+H261+J262</f>
        <v>0</v>
      </c>
      <c r="AD261" s="54" t="n">
        <f aca="false">AC261*20</f>
        <v>0</v>
      </c>
      <c r="AE261" s="54" t="n">
        <f aca="false">AC261*50</f>
        <v>0</v>
      </c>
      <c r="AF261" s="54" t="n">
        <f aca="false">AC261*250</f>
        <v>0</v>
      </c>
      <c r="AG261" s="54" t="n">
        <f aca="false">AC261*1000</f>
        <v>0</v>
      </c>
      <c r="AH261" s="54" t="n">
        <f aca="false">AC261*5000</f>
        <v>0</v>
      </c>
    </row>
    <row r="262" customFormat="false" ht="15" hidden="false" customHeight="true" outlineLevel="0" collapsed="false">
      <c r="B262" s="102"/>
      <c r="C262" s="14"/>
      <c r="D262" s="103"/>
      <c r="E262" s="33"/>
      <c r="F262" s="104"/>
      <c r="G262" s="33"/>
      <c r="H262" s="104"/>
      <c r="I262" s="36"/>
      <c r="J262" s="32"/>
      <c r="K262" s="32"/>
      <c r="L262" s="32"/>
      <c r="M262" s="103"/>
      <c r="N262" s="105"/>
      <c r="O262" s="106"/>
      <c r="P262" s="103"/>
      <c r="Q262" s="33"/>
      <c r="R262" s="38"/>
      <c r="S262" s="108"/>
      <c r="T262" s="109"/>
      <c r="U262" s="103"/>
      <c r="V262" s="103"/>
      <c r="W262" s="103"/>
      <c r="X262" s="111"/>
      <c r="Y262" s="111"/>
      <c r="Z262" s="111"/>
      <c r="AA262" s="103"/>
      <c r="AB262" s="53"/>
      <c r="AC262" s="54"/>
      <c r="AD262" s="54"/>
      <c r="AE262" s="54"/>
      <c r="AF262" s="54"/>
      <c r="AG262" s="54"/>
      <c r="AH262" s="54"/>
    </row>
    <row r="263" customFormat="false" ht="15" hidden="false" customHeight="true" outlineLevel="0" collapsed="false">
      <c r="B263" s="102"/>
      <c r="C263" s="14"/>
      <c r="D263" s="103"/>
      <c r="E263" s="33"/>
      <c r="F263" s="104"/>
      <c r="G263" s="33"/>
      <c r="H263" s="104"/>
      <c r="I263" s="36" t="n">
        <f aca="false">I261/2</f>
        <v>0</v>
      </c>
      <c r="J263" s="32"/>
      <c r="K263" s="32"/>
      <c r="L263" s="32"/>
      <c r="M263" s="37"/>
      <c r="N263" s="105"/>
      <c r="O263" s="38" t="n">
        <f aca="false">O261/500</f>
        <v>0</v>
      </c>
      <c r="P263" s="103"/>
      <c r="Q263" s="33"/>
      <c r="R263" s="38"/>
      <c r="S263" s="108"/>
      <c r="T263" s="54" t="n">
        <f aca="false">(N261/15.4323584)*(S261/3.28083989501312)*0.1</f>
        <v>0</v>
      </c>
      <c r="U263" s="103"/>
      <c r="V263" s="103"/>
      <c r="W263" s="103"/>
      <c r="X263" s="111"/>
      <c r="Y263" s="111"/>
      <c r="Z263" s="111"/>
      <c r="AA263" s="103"/>
      <c r="AB263" s="53"/>
      <c r="AC263" s="54"/>
      <c r="AD263" s="54"/>
      <c r="AE263" s="54"/>
      <c r="AF263" s="54"/>
      <c r="AG263" s="54"/>
      <c r="AH263" s="54"/>
    </row>
    <row r="264" customFormat="false" ht="15" hidden="false" customHeight="true" outlineLevel="0" collapsed="false">
      <c r="B264" s="102" t="n">
        <v>87</v>
      </c>
      <c r="C264" s="14" t="s">
        <v>102</v>
      </c>
      <c r="D264" s="103"/>
      <c r="E264" s="33"/>
      <c r="F264" s="104" t="n">
        <f aca="false">E264/15432.3584</f>
        <v>0</v>
      </c>
      <c r="G264" s="33"/>
      <c r="H264" s="104" t="n">
        <f aca="false">G264*F264</f>
        <v>0</v>
      </c>
      <c r="I264" s="36" t="n">
        <f aca="false">IFERROR(15432.3584/G264,0)</f>
        <v>0</v>
      </c>
      <c r="J264" s="103"/>
      <c r="K264" s="32"/>
      <c r="L264" s="32"/>
      <c r="M264" s="103"/>
      <c r="N264" s="105"/>
      <c r="O264" s="106"/>
      <c r="P264" s="103"/>
      <c r="Q264" s="107"/>
      <c r="R264" s="38" t="n">
        <f aca="false">Q265/100</f>
        <v>0</v>
      </c>
      <c r="S264" s="108"/>
      <c r="T264" s="109" t="n">
        <f aca="false">(N264*S264)/1000</f>
        <v>0</v>
      </c>
      <c r="U264" s="103"/>
      <c r="V264" s="103"/>
      <c r="W264" s="103"/>
      <c r="X264" s="111"/>
      <c r="Y264" s="111"/>
      <c r="Z264" s="111"/>
      <c r="AA264" s="103"/>
      <c r="AB264" s="53"/>
      <c r="AC264" s="54" t="n">
        <f aca="false">R264+O266+H264+J265</f>
        <v>0</v>
      </c>
      <c r="AD264" s="54" t="n">
        <f aca="false">AC264*20</f>
        <v>0</v>
      </c>
      <c r="AE264" s="54" t="n">
        <f aca="false">AC264*50</f>
        <v>0</v>
      </c>
      <c r="AF264" s="54" t="n">
        <f aca="false">AC264*250</f>
        <v>0</v>
      </c>
      <c r="AG264" s="54" t="n">
        <f aca="false">AC264*1000</f>
        <v>0</v>
      </c>
      <c r="AH264" s="54" t="n">
        <f aca="false">AC264*5000</f>
        <v>0</v>
      </c>
    </row>
    <row r="265" customFormat="false" ht="15" hidden="false" customHeight="true" outlineLevel="0" collapsed="false">
      <c r="B265" s="102"/>
      <c r="C265" s="14"/>
      <c r="D265" s="103"/>
      <c r="E265" s="33"/>
      <c r="F265" s="104"/>
      <c r="G265" s="33"/>
      <c r="H265" s="104"/>
      <c r="I265" s="36"/>
      <c r="J265" s="32"/>
      <c r="K265" s="32"/>
      <c r="L265" s="32"/>
      <c r="M265" s="103"/>
      <c r="N265" s="105"/>
      <c r="O265" s="106"/>
      <c r="P265" s="103"/>
      <c r="Q265" s="33"/>
      <c r="R265" s="38"/>
      <c r="S265" s="108"/>
      <c r="T265" s="109"/>
      <c r="U265" s="103"/>
      <c r="V265" s="103"/>
      <c r="W265" s="103"/>
      <c r="X265" s="111"/>
      <c r="Y265" s="111"/>
      <c r="Z265" s="111"/>
      <c r="AA265" s="103"/>
      <c r="AB265" s="53"/>
      <c r="AC265" s="54"/>
      <c r="AD265" s="54"/>
      <c r="AE265" s="54"/>
      <c r="AF265" s="54"/>
      <c r="AG265" s="54"/>
      <c r="AH265" s="54"/>
    </row>
    <row r="266" customFormat="false" ht="15" hidden="false" customHeight="true" outlineLevel="0" collapsed="false">
      <c r="B266" s="102"/>
      <c r="C266" s="14"/>
      <c r="D266" s="103"/>
      <c r="E266" s="33"/>
      <c r="F266" s="104"/>
      <c r="G266" s="33"/>
      <c r="H266" s="104"/>
      <c r="I266" s="36" t="n">
        <f aca="false">I264/2</f>
        <v>0</v>
      </c>
      <c r="J266" s="32"/>
      <c r="K266" s="32"/>
      <c r="L266" s="32"/>
      <c r="M266" s="37"/>
      <c r="N266" s="105"/>
      <c r="O266" s="38" t="n">
        <f aca="false">O264/500</f>
        <v>0</v>
      </c>
      <c r="P266" s="103"/>
      <c r="Q266" s="33"/>
      <c r="R266" s="38"/>
      <c r="S266" s="108"/>
      <c r="T266" s="54" t="n">
        <f aca="false">(N264/15.4323584)*(S264/3.28083989501312)*0.1</f>
        <v>0</v>
      </c>
      <c r="U266" s="103"/>
      <c r="V266" s="103"/>
      <c r="W266" s="103"/>
      <c r="X266" s="111"/>
      <c r="Y266" s="111"/>
      <c r="Z266" s="111"/>
      <c r="AA266" s="103"/>
      <c r="AB266" s="53"/>
      <c r="AC266" s="54"/>
      <c r="AD266" s="54"/>
      <c r="AE266" s="54"/>
      <c r="AF266" s="54"/>
      <c r="AG266" s="54"/>
      <c r="AH266" s="54"/>
    </row>
    <row r="267" customFormat="false" ht="15" hidden="false" customHeight="true" outlineLevel="0" collapsed="false">
      <c r="B267" s="102" t="n">
        <v>88</v>
      </c>
      <c r="C267" s="14" t="s">
        <v>102</v>
      </c>
      <c r="D267" s="103"/>
      <c r="E267" s="33"/>
      <c r="F267" s="104" t="n">
        <f aca="false">E267/15432.3584</f>
        <v>0</v>
      </c>
      <c r="G267" s="33"/>
      <c r="H267" s="104" t="n">
        <f aca="false">G267*F267</f>
        <v>0</v>
      </c>
      <c r="I267" s="36" t="n">
        <f aca="false">IFERROR(15432.3584/G267,0)</f>
        <v>0</v>
      </c>
      <c r="J267" s="103"/>
      <c r="K267" s="32"/>
      <c r="L267" s="32"/>
      <c r="M267" s="103"/>
      <c r="N267" s="105"/>
      <c r="O267" s="106"/>
      <c r="P267" s="103"/>
      <c r="Q267" s="107"/>
      <c r="R267" s="38" t="n">
        <f aca="false">Q268/100</f>
        <v>0</v>
      </c>
      <c r="S267" s="108"/>
      <c r="T267" s="109" t="n">
        <f aca="false">(N267*S267)/1000</f>
        <v>0</v>
      </c>
      <c r="U267" s="103"/>
      <c r="V267" s="103"/>
      <c r="W267" s="103"/>
      <c r="X267" s="111"/>
      <c r="Y267" s="111"/>
      <c r="Z267" s="111"/>
      <c r="AA267" s="103"/>
      <c r="AB267" s="53"/>
      <c r="AC267" s="54" t="n">
        <f aca="false">R267+O269+H267+J268</f>
        <v>0</v>
      </c>
      <c r="AD267" s="54" t="n">
        <f aca="false">AC267*20</f>
        <v>0</v>
      </c>
      <c r="AE267" s="54" t="n">
        <f aca="false">AC267*50</f>
        <v>0</v>
      </c>
      <c r="AF267" s="54" t="n">
        <f aca="false">AC267*250</f>
        <v>0</v>
      </c>
      <c r="AG267" s="54" t="n">
        <f aca="false">AC267*1000</f>
        <v>0</v>
      </c>
      <c r="AH267" s="54" t="n">
        <f aca="false">AC267*5000</f>
        <v>0</v>
      </c>
    </row>
    <row r="268" customFormat="false" ht="15" hidden="false" customHeight="true" outlineLevel="0" collapsed="false">
      <c r="B268" s="102"/>
      <c r="C268" s="14"/>
      <c r="D268" s="103"/>
      <c r="E268" s="33"/>
      <c r="F268" s="104"/>
      <c r="G268" s="33"/>
      <c r="H268" s="104"/>
      <c r="I268" s="36"/>
      <c r="J268" s="32"/>
      <c r="K268" s="32"/>
      <c r="L268" s="32"/>
      <c r="M268" s="103"/>
      <c r="N268" s="105"/>
      <c r="O268" s="106"/>
      <c r="P268" s="103"/>
      <c r="Q268" s="33"/>
      <c r="R268" s="38"/>
      <c r="S268" s="108"/>
      <c r="T268" s="109"/>
      <c r="U268" s="103"/>
      <c r="V268" s="103"/>
      <c r="W268" s="103"/>
      <c r="X268" s="111"/>
      <c r="Y268" s="111"/>
      <c r="Z268" s="111"/>
      <c r="AA268" s="103"/>
      <c r="AB268" s="53"/>
      <c r="AC268" s="54"/>
      <c r="AD268" s="54"/>
      <c r="AE268" s="54"/>
      <c r="AF268" s="54"/>
      <c r="AG268" s="54"/>
      <c r="AH268" s="54"/>
    </row>
    <row r="269" customFormat="false" ht="15" hidden="false" customHeight="true" outlineLevel="0" collapsed="false">
      <c r="B269" s="102"/>
      <c r="C269" s="14"/>
      <c r="D269" s="103"/>
      <c r="E269" s="33"/>
      <c r="F269" s="104"/>
      <c r="G269" s="33"/>
      <c r="H269" s="104"/>
      <c r="I269" s="36" t="n">
        <f aca="false">I267/2</f>
        <v>0</v>
      </c>
      <c r="J269" s="32"/>
      <c r="K269" s="32"/>
      <c r="L269" s="32"/>
      <c r="M269" s="37"/>
      <c r="N269" s="105"/>
      <c r="O269" s="38" t="n">
        <f aca="false">O267/500</f>
        <v>0</v>
      </c>
      <c r="P269" s="103"/>
      <c r="Q269" s="33"/>
      <c r="R269" s="38"/>
      <c r="S269" s="108"/>
      <c r="T269" s="54" t="n">
        <f aca="false">(N267/15.4323584)*(S267/3.28083989501312)*0.1</f>
        <v>0</v>
      </c>
      <c r="U269" s="103"/>
      <c r="V269" s="103"/>
      <c r="W269" s="103"/>
      <c r="X269" s="111"/>
      <c r="Y269" s="111"/>
      <c r="Z269" s="111"/>
      <c r="AA269" s="103"/>
      <c r="AB269" s="53"/>
      <c r="AC269" s="54"/>
      <c r="AD269" s="54"/>
      <c r="AE269" s="54"/>
      <c r="AF269" s="54"/>
      <c r="AG269" s="54"/>
      <c r="AH269" s="54"/>
    </row>
    <row r="270" customFormat="false" ht="15" hidden="false" customHeight="true" outlineLevel="0" collapsed="false">
      <c r="B270" s="102" t="n">
        <v>89</v>
      </c>
      <c r="C270" s="14" t="s">
        <v>102</v>
      </c>
      <c r="D270" s="103"/>
      <c r="E270" s="33"/>
      <c r="F270" s="104" t="n">
        <f aca="false">E270/15432.3584</f>
        <v>0</v>
      </c>
      <c r="G270" s="33"/>
      <c r="H270" s="104" t="n">
        <f aca="false">G270*F270</f>
        <v>0</v>
      </c>
      <c r="I270" s="36" t="n">
        <f aca="false">IFERROR(15432.3584/G270,0)</f>
        <v>0</v>
      </c>
      <c r="J270" s="103"/>
      <c r="K270" s="32"/>
      <c r="L270" s="32"/>
      <c r="M270" s="103"/>
      <c r="N270" s="105"/>
      <c r="O270" s="106"/>
      <c r="P270" s="103"/>
      <c r="Q270" s="107"/>
      <c r="R270" s="38" t="n">
        <f aca="false">Q271/100</f>
        <v>0</v>
      </c>
      <c r="S270" s="108"/>
      <c r="T270" s="109" t="n">
        <f aca="false">(N270*S270)/1000</f>
        <v>0</v>
      </c>
      <c r="U270" s="103"/>
      <c r="V270" s="103"/>
      <c r="W270" s="103"/>
      <c r="X270" s="111"/>
      <c r="Y270" s="111"/>
      <c r="Z270" s="111"/>
      <c r="AA270" s="103"/>
      <c r="AB270" s="53"/>
      <c r="AC270" s="54" t="n">
        <f aca="false">R270+O272+H270+J271</f>
        <v>0</v>
      </c>
      <c r="AD270" s="54" t="n">
        <f aca="false">AC270*20</f>
        <v>0</v>
      </c>
      <c r="AE270" s="54" t="n">
        <f aca="false">AC270*50</f>
        <v>0</v>
      </c>
      <c r="AF270" s="54" t="n">
        <f aca="false">AC270*250</f>
        <v>0</v>
      </c>
      <c r="AG270" s="54" t="n">
        <f aca="false">AC270*1000</f>
        <v>0</v>
      </c>
      <c r="AH270" s="54" t="n">
        <f aca="false">AC270*5000</f>
        <v>0</v>
      </c>
    </row>
    <row r="271" customFormat="false" ht="15" hidden="false" customHeight="true" outlineLevel="0" collapsed="false">
      <c r="B271" s="102"/>
      <c r="C271" s="14"/>
      <c r="D271" s="103"/>
      <c r="E271" s="33"/>
      <c r="F271" s="104"/>
      <c r="G271" s="33"/>
      <c r="H271" s="104"/>
      <c r="I271" s="36"/>
      <c r="J271" s="32"/>
      <c r="K271" s="32"/>
      <c r="L271" s="32"/>
      <c r="M271" s="103"/>
      <c r="N271" s="105"/>
      <c r="O271" s="106"/>
      <c r="P271" s="103"/>
      <c r="Q271" s="33"/>
      <c r="R271" s="38"/>
      <c r="S271" s="108"/>
      <c r="T271" s="109"/>
      <c r="U271" s="103"/>
      <c r="V271" s="103"/>
      <c r="W271" s="103"/>
      <c r="X271" s="111"/>
      <c r="Y271" s="111"/>
      <c r="Z271" s="111"/>
      <c r="AA271" s="103"/>
      <c r="AB271" s="53"/>
      <c r="AC271" s="54"/>
      <c r="AD271" s="54"/>
      <c r="AE271" s="54"/>
      <c r="AF271" s="54"/>
      <c r="AG271" s="54"/>
      <c r="AH271" s="54"/>
    </row>
    <row r="272" customFormat="false" ht="15" hidden="false" customHeight="true" outlineLevel="0" collapsed="false">
      <c r="B272" s="102"/>
      <c r="C272" s="14"/>
      <c r="D272" s="103"/>
      <c r="E272" s="33"/>
      <c r="F272" s="104"/>
      <c r="G272" s="33"/>
      <c r="H272" s="104"/>
      <c r="I272" s="36" t="n">
        <f aca="false">I270/2</f>
        <v>0</v>
      </c>
      <c r="J272" s="32"/>
      <c r="K272" s="32"/>
      <c r="L272" s="32"/>
      <c r="M272" s="37"/>
      <c r="N272" s="105"/>
      <c r="O272" s="38" t="n">
        <f aca="false">O270/500</f>
        <v>0</v>
      </c>
      <c r="P272" s="103"/>
      <c r="Q272" s="33"/>
      <c r="R272" s="38"/>
      <c r="S272" s="108"/>
      <c r="T272" s="54" t="n">
        <f aca="false">(N270/15.4323584)*(S270/3.28083989501312)*0.1</f>
        <v>0</v>
      </c>
      <c r="U272" s="103"/>
      <c r="V272" s="103"/>
      <c r="W272" s="103"/>
      <c r="X272" s="111"/>
      <c r="Y272" s="111"/>
      <c r="Z272" s="111"/>
      <c r="AA272" s="103"/>
      <c r="AB272" s="53"/>
      <c r="AC272" s="54"/>
      <c r="AD272" s="54"/>
      <c r="AE272" s="54"/>
      <c r="AF272" s="54"/>
      <c r="AG272" s="54"/>
      <c r="AH272" s="54"/>
    </row>
    <row r="273" customFormat="false" ht="15" hidden="false" customHeight="true" outlineLevel="0" collapsed="false">
      <c r="B273" s="102" t="n">
        <v>90</v>
      </c>
      <c r="C273" s="14" t="s">
        <v>102</v>
      </c>
      <c r="D273" s="103"/>
      <c r="E273" s="33"/>
      <c r="F273" s="104" t="n">
        <f aca="false">E273/15432.3584</f>
        <v>0</v>
      </c>
      <c r="G273" s="33"/>
      <c r="H273" s="104" t="n">
        <f aca="false">G273*F273</f>
        <v>0</v>
      </c>
      <c r="I273" s="36" t="n">
        <f aca="false">IFERROR(15432.3584/G273,0)</f>
        <v>0</v>
      </c>
      <c r="J273" s="103"/>
      <c r="K273" s="32"/>
      <c r="L273" s="32"/>
      <c r="M273" s="103"/>
      <c r="N273" s="105"/>
      <c r="O273" s="106"/>
      <c r="P273" s="103"/>
      <c r="Q273" s="107"/>
      <c r="R273" s="38" t="n">
        <f aca="false">Q274/100</f>
        <v>0</v>
      </c>
      <c r="S273" s="108"/>
      <c r="T273" s="109" t="n">
        <f aca="false">(N273*S273)/1000</f>
        <v>0</v>
      </c>
      <c r="U273" s="103"/>
      <c r="V273" s="103"/>
      <c r="W273" s="103"/>
      <c r="X273" s="111"/>
      <c r="Y273" s="111"/>
      <c r="Z273" s="111"/>
      <c r="AA273" s="103"/>
      <c r="AB273" s="53"/>
      <c r="AC273" s="54" t="n">
        <f aca="false">R273+O275+H273+J274</f>
        <v>0</v>
      </c>
      <c r="AD273" s="54" t="n">
        <f aca="false">AC273*20</f>
        <v>0</v>
      </c>
      <c r="AE273" s="54" t="n">
        <f aca="false">AC273*50</f>
        <v>0</v>
      </c>
      <c r="AF273" s="54" t="n">
        <f aca="false">AC273*250</f>
        <v>0</v>
      </c>
      <c r="AG273" s="54" t="n">
        <f aca="false">AC273*1000</f>
        <v>0</v>
      </c>
      <c r="AH273" s="54" t="n">
        <f aca="false">AC273*5000</f>
        <v>0</v>
      </c>
    </row>
    <row r="274" customFormat="false" ht="15" hidden="false" customHeight="true" outlineLevel="0" collapsed="false">
      <c r="B274" s="102"/>
      <c r="C274" s="14"/>
      <c r="D274" s="103"/>
      <c r="E274" s="33"/>
      <c r="F274" s="104"/>
      <c r="G274" s="33"/>
      <c r="H274" s="104"/>
      <c r="I274" s="36"/>
      <c r="J274" s="32"/>
      <c r="K274" s="32"/>
      <c r="L274" s="32"/>
      <c r="M274" s="103"/>
      <c r="N274" s="105"/>
      <c r="O274" s="106"/>
      <c r="P274" s="103"/>
      <c r="Q274" s="33"/>
      <c r="R274" s="38"/>
      <c r="S274" s="108"/>
      <c r="T274" s="109"/>
      <c r="U274" s="103"/>
      <c r="V274" s="103"/>
      <c r="W274" s="103"/>
      <c r="X274" s="111"/>
      <c r="Y274" s="111"/>
      <c r="Z274" s="111"/>
      <c r="AA274" s="103"/>
      <c r="AB274" s="53"/>
      <c r="AC274" s="54"/>
      <c r="AD274" s="54"/>
      <c r="AE274" s="54"/>
      <c r="AF274" s="54"/>
      <c r="AG274" s="54"/>
      <c r="AH274" s="54"/>
    </row>
    <row r="275" customFormat="false" ht="15" hidden="false" customHeight="true" outlineLevel="0" collapsed="false">
      <c r="B275" s="102"/>
      <c r="C275" s="14"/>
      <c r="D275" s="103"/>
      <c r="E275" s="33"/>
      <c r="F275" s="104"/>
      <c r="G275" s="33"/>
      <c r="H275" s="104"/>
      <c r="I275" s="36" t="n">
        <f aca="false">I273/2</f>
        <v>0</v>
      </c>
      <c r="J275" s="32"/>
      <c r="K275" s="32"/>
      <c r="L275" s="32"/>
      <c r="M275" s="37"/>
      <c r="N275" s="105"/>
      <c r="O275" s="38" t="n">
        <f aca="false">O273/500</f>
        <v>0</v>
      </c>
      <c r="P275" s="103"/>
      <c r="Q275" s="33"/>
      <c r="R275" s="38"/>
      <c r="S275" s="108"/>
      <c r="T275" s="54" t="n">
        <f aca="false">(N273/15.4323584)*(S273/3.28083989501312)*0.1</f>
        <v>0</v>
      </c>
      <c r="U275" s="103"/>
      <c r="V275" s="103"/>
      <c r="W275" s="103"/>
      <c r="X275" s="111"/>
      <c r="Y275" s="111"/>
      <c r="Z275" s="111"/>
      <c r="AA275" s="103"/>
      <c r="AB275" s="53"/>
      <c r="AC275" s="54"/>
      <c r="AD275" s="54"/>
      <c r="AE275" s="54"/>
      <c r="AF275" s="54"/>
      <c r="AG275" s="54"/>
      <c r="AH275" s="54"/>
    </row>
    <row r="276" customFormat="false" ht="15" hidden="false" customHeight="true" outlineLevel="0" collapsed="false">
      <c r="B276" s="102" t="n">
        <v>91</v>
      </c>
      <c r="C276" s="14" t="s">
        <v>102</v>
      </c>
      <c r="D276" s="103"/>
      <c r="E276" s="33"/>
      <c r="F276" s="104" t="n">
        <f aca="false">E276/15432.3584</f>
        <v>0</v>
      </c>
      <c r="G276" s="33"/>
      <c r="H276" s="104" t="n">
        <f aca="false">G276*F276</f>
        <v>0</v>
      </c>
      <c r="I276" s="36" t="n">
        <f aca="false">IFERROR(15432.3584/G276,0)</f>
        <v>0</v>
      </c>
      <c r="J276" s="103"/>
      <c r="K276" s="32"/>
      <c r="L276" s="32"/>
      <c r="M276" s="103"/>
      <c r="N276" s="105"/>
      <c r="O276" s="106"/>
      <c r="P276" s="103"/>
      <c r="Q276" s="107"/>
      <c r="R276" s="38" t="n">
        <f aca="false">Q277/100</f>
        <v>0</v>
      </c>
      <c r="S276" s="108"/>
      <c r="T276" s="109" t="n">
        <f aca="false">(N276*S276)/1000</f>
        <v>0</v>
      </c>
      <c r="U276" s="103"/>
      <c r="V276" s="103"/>
      <c r="W276" s="103"/>
      <c r="X276" s="111"/>
      <c r="Y276" s="111"/>
      <c r="Z276" s="111"/>
      <c r="AA276" s="103"/>
      <c r="AB276" s="53"/>
      <c r="AC276" s="54" t="n">
        <f aca="false">R276+O278+H276+J277</f>
        <v>0</v>
      </c>
      <c r="AD276" s="54" t="n">
        <f aca="false">AC276*20</f>
        <v>0</v>
      </c>
      <c r="AE276" s="54" t="n">
        <f aca="false">AC276*50</f>
        <v>0</v>
      </c>
      <c r="AF276" s="54" t="n">
        <f aca="false">AC276*250</f>
        <v>0</v>
      </c>
      <c r="AG276" s="54" t="n">
        <f aca="false">AC276*1000</f>
        <v>0</v>
      </c>
      <c r="AH276" s="54" t="n">
        <f aca="false">AC276*5000</f>
        <v>0</v>
      </c>
    </row>
    <row r="277" customFormat="false" ht="15" hidden="false" customHeight="true" outlineLevel="0" collapsed="false">
      <c r="B277" s="102"/>
      <c r="C277" s="14"/>
      <c r="D277" s="103"/>
      <c r="E277" s="33"/>
      <c r="F277" s="104"/>
      <c r="G277" s="33"/>
      <c r="H277" s="104"/>
      <c r="I277" s="36"/>
      <c r="J277" s="32"/>
      <c r="K277" s="32"/>
      <c r="L277" s="32"/>
      <c r="M277" s="103"/>
      <c r="N277" s="105"/>
      <c r="O277" s="106"/>
      <c r="P277" s="103"/>
      <c r="Q277" s="33"/>
      <c r="R277" s="38"/>
      <c r="S277" s="108"/>
      <c r="T277" s="109"/>
      <c r="U277" s="103"/>
      <c r="V277" s="103"/>
      <c r="W277" s="103"/>
      <c r="X277" s="111"/>
      <c r="Y277" s="111"/>
      <c r="Z277" s="111"/>
      <c r="AA277" s="103"/>
      <c r="AB277" s="53"/>
      <c r="AC277" s="54"/>
      <c r="AD277" s="54"/>
      <c r="AE277" s="54"/>
      <c r="AF277" s="54"/>
      <c r="AG277" s="54"/>
      <c r="AH277" s="54"/>
    </row>
    <row r="278" customFormat="false" ht="15" hidden="false" customHeight="true" outlineLevel="0" collapsed="false">
      <c r="B278" s="102"/>
      <c r="C278" s="14"/>
      <c r="D278" s="103"/>
      <c r="E278" s="33"/>
      <c r="F278" s="104"/>
      <c r="G278" s="33"/>
      <c r="H278" s="104"/>
      <c r="I278" s="36" t="n">
        <f aca="false">I276/2</f>
        <v>0</v>
      </c>
      <c r="J278" s="32"/>
      <c r="K278" s="32"/>
      <c r="L278" s="32"/>
      <c r="M278" s="37"/>
      <c r="N278" s="105"/>
      <c r="O278" s="38" t="n">
        <f aca="false">O276/500</f>
        <v>0</v>
      </c>
      <c r="P278" s="103"/>
      <c r="Q278" s="33"/>
      <c r="R278" s="38"/>
      <c r="S278" s="108"/>
      <c r="T278" s="54" t="n">
        <f aca="false">(N276/15.4323584)*(S276/3.28083989501312)*0.1</f>
        <v>0</v>
      </c>
      <c r="U278" s="103"/>
      <c r="V278" s="103"/>
      <c r="W278" s="103"/>
      <c r="X278" s="111"/>
      <c r="Y278" s="111"/>
      <c r="Z278" s="111"/>
      <c r="AA278" s="103"/>
      <c r="AB278" s="53"/>
      <c r="AC278" s="54"/>
      <c r="AD278" s="54"/>
      <c r="AE278" s="54"/>
      <c r="AF278" s="54"/>
      <c r="AG278" s="54"/>
      <c r="AH278" s="54"/>
    </row>
    <row r="279" customFormat="false" ht="15" hidden="false" customHeight="true" outlineLevel="0" collapsed="false">
      <c r="B279" s="102" t="n">
        <v>92</v>
      </c>
      <c r="C279" s="14" t="s">
        <v>102</v>
      </c>
      <c r="D279" s="103"/>
      <c r="E279" s="33"/>
      <c r="F279" s="104" t="n">
        <f aca="false">E279/15432.3584</f>
        <v>0</v>
      </c>
      <c r="G279" s="33"/>
      <c r="H279" s="104" t="n">
        <f aca="false">G279*F279</f>
        <v>0</v>
      </c>
      <c r="I279" s="36" t="n">
        <f aca="false">IFERROR(15432.3584/G279,0)</f>
        <v>0</v>
      </c>
      <c r="J279" s="103"/>
      <c r="K279" s="32"/>
      <c r="L279" s="32"/>
      <c r="M279" s="103"/>
      <c r="N279" s="105"/>
      <c r="O279" s="106"/>
      <c r="P279" s="103"/>
      <c r="Q279" s="107"/>
      <c r="R279" s="38" t="n">
        <f aca="false">Q280/100</f>
        <v>0</v>
      </c>
      <c r="S279" s="108"/>
      <c r="T279" s="109" t="n">
        <f aca="false">(N279*S279)/1000</f>
        <v>0</v>
      </c>
      <c r="U279" s="103"/>
      <c r="V279" s="103"/>
      <c r="W279" s="103"/>
      <c r="X279" s="111"/>
      <c r="Y279" s="111"/>
      <c r="Z279" s="111"/>
      <c r="AA279" s="103"/>
      <c r="AB279" s="53"/>
      <c r="AC279" s="54" t="n">
        <f aca="false">R279+O281+H279+J280</f>
        <v>0</v>
      </c>
      <c r="AD279" s="54" t="n">
        <f aca="false">AC279*20</f>
        <v>0</v>
      </c>
      <c r="AE279" s="54" t="n">
        <f aca="false">AC279*50</f>
        <v>0</v>
      </c>
      <c r="AF279" s="54" t="n">
        <f aca="false">AC279*250</f>
        <v>0</v>
      </c>
      <c r="AG279" s="54" t="n">
        <f aca="false">AC279*1000</f>
        <v>0</v>
      </c>
      <c r="AH279" s="54" t="n">
        <f aca="false">AC279*5000</f>
        <v>0</v>
      </c>
    </row>
    <row r="280" customFormat="false" ht="15" hidden="false" customHeight="true" outlineLevel="0" collapsed="false">
      <c r="B280" s="102"/>
      <c r="C280" s="14"/>
      <c r="D280" s="103"/>
      <c r="E280" s="33"/>
      <c r="F280" s="104"/>
      <c r="G280" s="33"/>
      <c r="H280" s="104"/>
      <c r="I280" s="36"/>
      <c r="J280" s="32"/>
      <c r="K280" s="32"/>
      <c r="L280" s="32"/>
      <c r="M280" s="103"/>
      <c r="N280" s="105"/>
      <c r="O280" s="106"/>
      <c r="P280" s="103"/>
      <c r="Q280" s="33"/>
      <c r="R280" s="38"/>
      <c r="S280" s="108"/>
      <c r="T280" s="109"/>
      <c r="U280" s="103"/>
      <c r="V280" s="103"/>
      <c r="W280" s="103"/>
      <c r="X280" s="111"/>
      <c r="Y280" s="111"/>
      <c r="Z280" s="111"/>
      <c r="AA280" s="103"/>
      <c r="AB280" s="53"/>
      <c r="AC280" s="54"/>
      <c r="AD280" s="54"/>
      <c r="AE280" s="54"/>
      <c r="AF280" s="54"/>
      <c r="AG280" s="54"/>
      <c r="AH280" s="54"/>
    </row>
    <row r="281" customFormat="false" ht="15" hidden="false" customHeight="true" outlineLevel="0" collapsed="false">
      <c r="B281" s="102"/>
      <c r="C281" s="14"/>
      <c r="D281" s="103"/>
      <c r="E281" s="33"/>
      <c r="F281" s="104"/>
      <c r="G281" s="33"/>
      <c r="H281" s="104"/>
      <c r="I281" s="36" t="n">
        <f aca="false">I279/2</f>
        <v>0</v>
      </c>
      <c r="J281" s="32"/>
      <c r="K281" s="32"/>
      <c r="L281" s="32"/>
      <c r="M281" s="37"/>
      <c r="N281" s="105"/>
      <c r="O281" s="38" t="n">
        <f aca="false">O279/500</f>
        <v>0</v>
      </c>
      <c r="P281" s="103"/>
      <c r="Q281" s="33"/>
      <c r="R281" s="38"/>
      <c r="S281" s="108"/>
      <c r="T281" s="54" t="n">
        <f aca="false">(N279/15.4323584)*(S279/3.28083989501312)*0.1</f>
        <v>0</v>
      </c>
      <c r="U281" s="103"/>
      <c r="V281" s="103"/>
      <c r="W281" s="103"/>
      <c r="X281" s="111"/>
      <c r="Y281" s="111"/>
      <c r="Z281" s="111"/>
      <c r="AA281" s="103"/>
      <c r="AB281" s="53"/>
      <c r="AC281" s="54"/>
      <c r="AD281" s="54"/>
      <c r="AE281" s="54"/>
      <c r="AF281" s="54"/>
      <c r="AG281" s="54"/>
      <c r="AH281" s="54"/>
    </row>
    <row r="282" customFormat="false" ht="15" hidden="false" customHeight="true" outlineLevel="0" collapsed="false">
      <c r="B282" s="102" t="n">
        <v>93</v>
      </c>
      <c r="C282" s="14" t="s">
        <v>102</v>
      </c>
      <c r="D282" s="103"/>
      <c r="E282" s="33"/>
      <c r="F282" s="104" t="n">
        <f aca="false">E282/15432.3584</f>
        <v>0</v>
      </c>
      <c r="G282" s="33"/>
      <c r="H282" s="104" t="n">
        <f aca="false">G282*F282</f>
        <v>0</v>
      </c>
      <c r="I282" s="36" t="n">
        <f aca="false">IFERROR(15432.3584/G282,0)</f>
        <v>0</v>
      </c>
      <c r="J282" s="103"/>
      <c r="K282" s="32"/>
      <c r="L282" s="32"/>
      <c r="M282" s="103"/>
      <c r="N282" s="105"/>
      <c r="O282" s="106"/>
      <c r="P282" s="103"/>
      <c r="Q282" s="107"/>
      <c r="R282" s="38" t="n">
        <f aca="false">Q283/100</f>
        <v>0</v>
      </c>
      <c r="S282" s="108"/>
      <c r="T282" s="109" t="n">
        <f aca="false">(N282*S282)/1000</f>
        <v>0</v>
      </c>
      <c r="U282" s="103"/>
      <c r="V282" s="103"/>
      <c r="W282" s="103"/>
      <c r="X282" s="111"/>
      <c r="Y282" s="111"/>
      <c r="Z282" s="111"/>
      <c r="AA282" s="103"/>
      <c r="AB282" s="53"/>
      <c r="AC282" s="54" t="n">
        <f aca="false">R282+O284+H282+J283</f>
        <v>0</v>
      </c>
      <c r="AD282" s="54" t="n">
        <f aca="false">AC282*20</f>
        <v>0</v>
      </c>
      <c r="AE282" s="54" t="n">
        <f aca="false">AC282*50</f>
        <v>0</v>
      </c>
      <c r="AF282" s="54" t="n">
        <f aca="false">AC282*250</f>
        <v>0</v>
      </c>
      <c r="AG282" s="54" t="n">
        <f aca="false">AC282*1000</f>
        <v>0</v>
      </c>
      <c r="AH282" s="54" t="n">
        <f aca="false">AC282*5000</f>
        <v>0</v>
      </c>
    </row>
    <row r="283" customFormat="false" ht="15" hidden="false" customHeight="true" outlineLevel="0" collapsed="false">
      <c r="B283" s="102"/>
      <c r="C283" s="14"/>
      <c r="D283" s="103"/>
      <c r="E283" s="33"/>
      <c r="F283" s="104"/>
      <c r="G283" s="33"/>
      <c r="H283" s="104"/>
      <c r="I283" s="36"/>
      <c r="J283" s="32"/>
      <c r="K283" s="32"/>
      <c r="L283" s="32"/>
      <c r="M283" s="103"/>
      <c r="N283" s="105"/>
      <c r="O283" s="106"/>
      <c r="P283" s="103"/>
      <c r="Q283" s="33"/>
      <c r="R283" s="38"/>
      <c r="S283" s="108"/>
      <c r="T283" s="109"/>
      <c r="U283" s="103"/>
      <c r="V283" s="103"/>
      <c r="W283" s="103"/>
      <c r="X283" s="111"/>
      <c r="Y283" s="111"/>
      <c r="Z283" s="111"/>
      <c r="AA283" s="103"/>
      <c r="AB283" s="53"/>
      <c r="AC283" s="54"/>
      <c r="AD283" s="54"/>
      <c r="AE283" s="54"/>
      <c r="AF283" s="54"/>
      <c r="AG283" s="54"/>
      <c r="AH283" s="54"/>
    </row>
    <row r="284" customFormat="false" ht="15" hidden="false" customHeight="true" outlineLevel="0" collapsed="false">
      <c r="B284" s="102"/>
      <c r="C284" s="14"/>
      <c r="D284" s="103"/>
      <c r="E284" s="33"/>
      <c r="F284" s="104"/>
      <c r="G284" s="33"/>
      <c r="H284" s="104"/>
      <c r="I284" s="36" t="n">
        <f aca="false">I282/2</f>
        <v>0</v>
      </c>
      <c r="J284" s="32"/>
      <c r="K284" s="32"/>
      <c r="L284" s="32"/>
      <c r="M284" s="37"/>
      <c r="N284" s="105"/>
      <c r="O284" s="38" t="n">
        <f aca="false">O282/500</f>
        <v>0</v>
      </c>
      <c r="P284" s="103"/>
      <c r="Q284" s="33"/>
      <c r="R284" s="38"/>
      <c r="S284" s="108"/>
      <c r="T284" s="54" t="n">
        <f aca="false">(N282/15.4323584)*(S282/3.28083989501312)*0.1</f>
        <v>0</v>
      </c>
      <c r="U284" s="103"/>
      <c r="V284" s="103"/>
      <c r="W284" s="103"/>
      <c r="X284" s="111"/>
      <c r="Y284" s="111"/>
      <c r="Z284" s="111"/>
      <c r="AA284" s="103"/>
      <c r="AB284" s="53"/>
      <c r="AC284" s="54"/>
      <c r="AD284" s="54"/>
      <c r="AE284" s="54"/>
      <c r="AF284" s="54"/>
      <c r="AG284" s="54"/>
      <c r="AH284" s="54"/>
    </row>
    <row r="285" customFormat="false" ht="15" hidden="false" customHeight="true" outlineLevel="0" collapsed="false">
      <c r="B285" s="102" t="n">
        <v>94</v>
      </c>
      <c r="C285" s="14" t="s">
        <v>102</v>
      </c>
      <c r="D285" s="103"/>
      <c r="E285" s="33"/>
      <c r="F285" s="104" t="n">
        <f aca="false">E285/15432.3584</f>
        <v>0</v>
      </c>
      <c r="G285" s="33"/>
      <c r="H285" s="104" t="n">
        <f aca="false">G285*F285</f>
        <v>0</v>
      </c>
      <c r="I285" s="36" t="n">
        <f aca="false">IFERROR(15432.3584/G285,0)</f>
        <v>0</v>
      </c>
      <c r="J285" s="103"/>
      <c r="K285" s="32"/>
      <c r="L285" s="32"/>
      <c r="M285" s="103"/>
      <c r="N285" s="105"/>
      <c r="O285" s="106"/>
      <c r="P285" s="103"/>
      <c r="Q285" s="107"/>
      <c r="R285" s="38" t="n">
        <f aca="false">Q286/100</f>
        <v>0</v>
      </c>
      <c r="S285" s="108"/>
      <c r="T285" s="109" t="n">
        <f aca="false">(N285*S285)/1000</f>
        <v>0</v>
      </c>
      <c r="U285" s="103"/>
      <c r="V285" s="103"/>
      <c r="W285" s="103"/>
      <c r="X285" s="111"/>
      <c r="Y285" s="111"/>
      <c r="Z285" s="111"/>
      <c r="AA285" s="103"/>
      <c r="AB285" s="53"/>
      <c r="AC285" s="54" t="n">
        <f aca="false">R285+O287+H285+J286</f>
        <v>0</v>
      </c>
      <c r="AD285" s="54" t="n">
        <f aca="false">AC285*20</f>
        <v>0</v>
      </c>
      <c r="AE285" s="54" t="n">
        <f aca="false">AC285*50</f>
        <v>0</v>
      </c>
      <c r="AF285" s="54" t="n">
        <f aca="false">AC285*250</f>
        <v>0</v>
      </c>
      <c r="AG285" s="54" t="n">
        <f aca="false">AC285*1000</f>
        <v>0</v>
      </c>
      <c r="AH285" s="54" t="n">
        <f aca="false">AC285*5000</f>
        <v>0</v>
      </c>
    </row>
    <row r="286" customFormat="false" ht="15" hidden="false" customHeight="true" outlineLevel="0" collapsed="false">
      <c r="B286" s="102"/>
      <c r="C286" s="14"/>
      <c r="D286" s="103"/>
      <c r="E286" s="33"/>
      <c r="F286" s="104"/>
      <c r="G286" s="33"/>
      <c r="H286" s="104"/>
      <c r="I286" s="36"/>
      <c r="J286" s="32"/>
      <c r="K286" s="32"/>
      <c r="L286" s="32"/>
      <c r="M286" s="103"/>
      <c r="N286" s="105"/>
      <c r="O286" s="106"/>
      <c r="P286" s="103"/>
      <c r="Q286" s="33"/>
      <c r="R286" s="38"/>
      <c r="S286" s="108"/>
      <c r="T286" s="109"/>
      <c r="U286" s="103"/>
      <c r="V286" s="103"/>
      <c r="W286" s="103"/>
      <c r="X286" s="111"/>
      <c r="Y286" s="111"/>
      <c r="Z286" s="111"/>
      <c r="AA286" s="103"/>
      <c r="AB286" s="53"/>
      <c r="AC286" s="54"/>
      <c r="AD286" s="54"/>
      <c r="AE286" s="54"/>
      <c r="AF286" s="54"/>
      <c r="AG286" s="54"/>
      <c r="AH286" s="54"/>
    </row>
    <row r="287" customFormat="false" ht="15" hidden="false" customHeight="true" outlineLevel="0" collapsed="false">
      <c r="B287" s="102"/>
      <c r="C287" s="14"/>
      <c r="D287" s="103"/>
      <c r="E287" s="33"/>
      <c r="F287" s="104"/>
      <c r="G287" s="33"/>
      <c r="H287" s="104"/>
      <c r="I287" s="36" t="n">
        <f aca="false">I285/2</f>
        <v>0</v>
      </c>
      <c r="J287" s="32"/>
      <c r="K287" s="32"/>
      <c r="L287" s="32"/>
      <c r="M287" s="37"/>
      <c r="N287" s="105"/>
      <c r="O287" s="38" t="n">
        <f aca="false">O285/500</f>
        <v>0</v>
      </c>
      <c r="P287" s="103"/>
      <c r="Q287" s="33"/>
      <c r="R287" s="38"/>
      <c r="S287" s="108"/>
      <c r="T287" s="54" t="n">
        <f aca="false">(N285/15.4323584)*(S285/3.28083989501312)*0.1</f>
        <v>0</v>
      </c>
      <c r="U287" s="103"/>
      <c r="V287" s="103"/>
      <c r="W287" s="103"/>
      <c r="X287" s="111"/>
      <c r="Y287" s="111"/>
      <c r="Z287" s="111"/>
      <c r="AA287" s="103"/>
      <c r="AB287" s="53"/>
      <c r="AC287" s="54"/>
      <c r="AD287" s="54"/>
      <c r="AE287" s="54"/>
      <c r="AF287" s="54"/>
      <c r="AG287" s="54"/>
      <c r="AH287" s="54"/>
    </row>
    <row r="288" customFormat="false" ht="15" hidden="false" customHeight="true" outlineLevel="0" collapsed="false">
      <c r="B288" s="102" t="n">
        <v>95</v>
      </c>
      <c r="C288" s="14" t="s">
        <v>102</v>
      </c>
      <c r="D288" s="103"/>
      <c r="E288" s="33"/>
      <c r="F288" s="104" t="n">
        <f aca="false">E288/15432.3584</f>
        <v>0</v>
      </c>
      <c r="G288" s="33"/>
      <c r="H288" s="104" t="n">
        <f aca="false">G288*F288</f>
        <v>0</v>
      </c>
      <c r="I288" s="36" t="n">
        <f aca="false">IFERROR(15432.3584/G288,0)</f>
        <v>0</v>
      </c>
      <c r="J288" s="103"/>
      <c r="K288" s="32"/>
      <c r="L288" s="32"/>
      <c r="M288" s="103"/>
      <c r="N288" s="105"/>
      <c r="O288" s="106"/>
      <c r="P288" s="103"/>
      <c r="Q288" s="107"/>
      <c r="R288" s="38" t="n">
        <f aca="false">Q289/100</f>
        <v>0</v>
      </c>
      <c r="S288" s="108"/>
      <c r="T288" s="109" t="n">
        <f aca="false">(N288*S288)/1000</f>
        <v>0</v>
      </c>
      <c r="U288" s="103"/>
      <c r="V288" s="103"/>
      <c r="W288" s="103"/>
      <c r="X288" s="111"/>
      <c r="Y288" s="111"/>
      <c r="Z288" s="111"/>
      <c r="AA288" s="103"/>
      <c r="AB288" s="53"/>
      <c r="AC288" s="54" t="n">
        <f aca="false">R288+O290+H288+J289</f>
        <v>0</v>
      </c>
      <c r="AD288" s="54" t="n">
        <f aca="false">AC288*20</f>
        <v>0</v>
      </c>
      <c r="AE288" s="54" t="n">
        <f aca="false">AC288*50</f>
        <v>0</v>
      </c>
      <c r="AF288" s="54" t="n">
        <f aca="false">AC288*250</f>
        <v>0</v>
      </c>
      <c r="AG288" s="54" t="n">
        <f aca="false">AC288*1000</f>
        <v>0</v>
      </c>
      <c r="AH288" s="54" t="n">
        <f aca="false">AC288*5000</f>
        <v>0</v>
      </c>
    </row>
    <row r="289" customFormat="false" ht="15" hidden="false" customHeight="true" outlineLevel="0" collapsed="false">
      <c r="B289" s="102"/>
      <c r="C289" s="14"/>
      <c r="D289" s="103"/>
      <c r="E289" s="33"/>
      <c r="F289" s="104"/>
      <c r="G289" s="33"/>
      <c r="H289" s="104"/>
      <c r="I289" s="36"/>
      <c r="J289" s="32"/>
      <c r="K289" s="32"/>
      <c r="L289" s="32"/>
      <c r="M289" s="103"/>
      <c r="N289" s="105"/>
      <c r="O289" s="106"/>
      <c r="P289" s="103"/>
      <c r="Q289" s="33"/>
      <c r="R289" s="38"/>
      <c r="S289" s="108"/>
      <c r="T289" s="109"/>
      <c r="U289" s="103"/>
      <c r="V289" s="103"/>
      <c r="W289" s="103"/>
      <c r="X289" s="111"/>
      <c r="Y289" s="111"/>
      <c r="Z289" s="111"/>
      <c r="AA289" s="103"/>
      <c r="AB289" s="53"/>
      <c r="AC289" s="54"/>
      <c r="AD289" s="54"/>
      <c r="AE289" s="54"/>
      <c r="AF289" s="54"/>
      <c r="AG289" s="54"/>
      <c r="AH289" s="54"/>
    </row>
    <row r="290" customFormat="false" ht="15" hidden="false" customHeight="true" outlineLevel="0" collapsed="false">
      <c r="B290" s="102"/>
      <c r="C290" s="14"/>
      <c r="D290" s="103"/>
      <c r="E290" s="33"/>
      <c r="F290" s="104"/>
      <c r="G290" s="33"/>
      <c r="H290" s="104"/>
      <c r="I290" s="36" t="n">
        <f aca="false">I288/2</f>
        <v>0</v>
      </c>
      <c r="J290" s="32"/>
      <c r="K290" s="32"/>
      <c r="L290" s="32"/>
      <c r="M290" s="37"/>
      <c r="N290" s="105"/>
      <c r="O290" s="38" t="n">
        <f aca="false">O288/500</f>
        <v>0</v>
      </c>
      <c r="P290" s="103"/>
      <c r="Q290" s="33"/>
      <c r="R290" s="38"/>
      <c r="S290" s="108"/>
      <c r="T290" s="54" t="n">
        <f aca="false">(N288/15.4323584)*(S288/3.28083989501312)*0.1</f>
        <v>0</v>
      </c>
      <c r="U290" s="103"/>
      <c r="V290" s="103"/>
      <c r="W290" s="103"/>
      <c r="X290" s="111"/>
      <c r="Y290" s="111"/>
      <c r="Z290" s="111"/>
      <c r="AA290" s="103"/>
      <c r="AB290" s="53"/>
      <c r="AC290" s="54"/>
      <c r="AD290" s="54"/>
      <c r="AE290" s="54"/>
      <c r="AF290" s="54"/>
      <c r="AG290" s="54"/>
      <c r="AH290" s="54"/>
    </row>
    <row r="291" customFormat="false" ht="15" hidden="false" customHeight="true" outlineLevel="0" collapsed="false">
      <c r="B291" s="102" t="n">
        <v>96</v>
      </c>
      <c r="C291" s="14" t="s">
        <v>102</v>
      </c>
      <c r="D291" s="103"/>
      <c r="E291" s="33"/>
      <c r="F291" s="104" t="n">
        <f aca="false">E291/15432.3584</f>
        <v>0</v>
      </c>
      <c r="G291" s="33"/>
      <c r="H291" s="104" t="n">
        <f aca="false">G291*F291</f>
        <v>0</v>
      </c>
      <c r="I291" s="36" t="n">
        <f aca="false">IFERROR(15432.3584/G291,0)</f>
        <v>0</v>
      </c>
      <c r="J291" s="103"/>
      <c r="K291" s="32"/>
      <c r="L291" s="32"/>
      <c r="M291" s="103"/>
      <c r="N291" s="105"/>
      <c r="O291" s="106"/>
      <c r="P291" s="103"/>
      <c r="Q291" s="107"/>
      <c r="R291" s="38" t="n">
        <f aca="false">Q292/100</f>
        <v>0</v>
      </c>
      <c r="S291" s="108"/>
      <c r="T291" s="109" t="n">
        <f aca="false">(N291*S291)/1000</f>
        <v>0</v>
      </c>
      <c r="U291" s="103"/>
      <c r="V291" s="103"/>
      <c r="W291" s="103"/>
      <c r="X291" s="111"/>
      <c r="Y291" s="111"/>
      <c r="Z291" s="111"/>
      <c r="AA291" s="103"/>
      <c r="AB291" s="53"/>
      <c r="AC291" s="54" t="n">
        <f aca="false">R291+O293+H291+J292</f>
        <v>0</v>
      </c>
      <c r="AD291" s="54" t="n">
        <f aca="false">AC291*20</f>
        <v>0</v>
      </c>
      <c r="AE291" s="54" t="n">
        <f aca="false">AC291*50</f>
        <v>0</v>
      </c>
      <c r="AF291" s="54" t="n">
        <f aca="false">AC291*250</f>
        <v>0</v>
      </c>
      <c r="AG291" s="54" t="n">
        <f aca="false">AC291*1000</f>
        <v>0</v>
      </c>
      <c r="AH291" s="54" t="n">
        <f aca="false">AC291*5000</f>
        <v>0</v>
      </c>
    </row>
    <row r="292" customFormat="false" ht="15" hidden="false" customHeight="true" outlineLevel="0" collapsed="false">
      <c r="B292" s="102"/>
      <c r="C292" s="14"/>
      <c r="D292" s="103"/>
      <c r="E292" s="33"/>
      <c r="F292" s="104"/>
      <c r="G292" s="33"/>
      <c r="H292" s="104"/>
      <c r="I292" s="36"/>
      <c r="J292" s="32"/>
      <c r="K292" s="32"/>
      <c r="L292" s="32"/>
      <c r="M292" s="103"/>
      <c r="N292" s="105"/>
      <c r="O292" s="106"/>
      <c r="P292" s="103"/>
      <c r="Q292" s="33"/>
      <c r="R292" s="38"/>
      <c r="S292" s="108"/>
      <c r="T292" s="109"/>
      <c r="U292" s="103"/>
      <c r="V292" s="103"/>
      <c r="W292" s="103"/>
      <c r="X292" s="111"/>
      <c r="Y292" s="111"/>
      <c r="Z292" s="111"/>
      <c r="AA292" s="103"/>
      <c r="AB292" s="53"/>
      <c r="AC292" s="54"/>
      <c r="AD292" s="54"/>
      <c r="AE292" s="54"/>
      <c r="AF292" s="54"/>
      <c r="AG292" s="54"/>
      <c r="AH292" s="54"/>
    </row>
    <row r="293" customFormat="false" ht="15" hidden="false" customHeight="true" outlineLevel="0" collapsed="false">
      <c r="B293" s="102"/>
      <c r="C293" s="14"/>
      <c r="D293" s="103"/>
      <c r="E293" s="33"/>
      <c r="F293" s="104"/>
      <c r="G293" s="33"/>
      <c r="H293" s="104"/>
      <c r="I293" s="36" t="n">
        <f aca="false">I291/2</f>
        <v>0</v>
      </c>
      <c r="J293" s="32"/>
      <c r="K293" s="32"/>
      <c r="L293" s="32"/>
      <c r="M293" s="37"/>
      <c r="N293" s="105"/>
      <c r="O293" s="38" t="n">
        <f aca="false">O291/500</f>
        <v>0</v>
      </c>
      <c r="P293" s="103"/>
      <c r="Q293" s="33"/>
      <c r="R293" s="38"/>
      <c r="S293" s="108"/>
      <c r="T293" s="54" t="n">
        <f aca="false">(N291/15.4323584)*(S291/3.28083989501312)*0.1</f>
        <v>0</v>
      </c>
      <c r="U293" s="103"/>
      <c r="V293" s="103"/>
      <c r="W293" s="103"/>
      <c r="X293" s="111"/>
      <c r="Y293" s="111"/>
      <c r="Z293" s="111"/>
      <c r="AA293" s="103"/>
      <c r="AB293" s="53"/>
      <c r="AC293" s="54"/>
      <c r="AD293" s="54"/>
      <c r="AE293" s="54"/>
      <c r="AF293" s="54"/>
      <c r="AG293" s="54"/>
      <c r="AH293" s="54"/>
    </row>
    <row r="294" customFormat="false" ht="15" hidden="false" customHeight="true" outlineLevel="0" collapsed="false">
      <c r="B294" s="102" t="n">
        <v>97</v>
      </c>
      <c r="C294" s="14" t="s">
        <v>102</v>
      </c>
      <c r="D294" s="103"/>
      <c r="E294" s="33"/>
      <c r="F294" s="104" t="n">
        <f aca="false">E294/15432.3584</f>
        <v>0</v>
      </c>
      <c r="G294" s="33"/>
      <c r="H294" s="104" t="n">
        <f aca="false">G294*F294</f>
        <v>0</v>
      </c>
      <c r="I294" s="36" t="n">
        <f aca="false">IFERROR(15432.3584/G294,0)</f>
        <v>0</v>
      </c>
      <c r="J294" s="103"/>
      <c r="K294" s="32"/>
      <c r="L294" s="32"/>
      <c r="M294" s="103"/>
      <c r="N294" s="105"/>
      <c r="O294" s="106"/>
      <c r="P294" s="103"/>
      <c r="Q294" s="107"/>
      <c r="R294" s="38" t="n">
        <f aca="false">Q295/100</f>
        <v>0</v>
      </c>
      <c r="S294" s="108"/>
      <c r="T294" s="109" t="n">
        <f aca="false">(N294*S294)/1000</f>
        <v>0</v>
      </c>
      <c r="U294" s="103"/>
      <c r="V294" s="103"/>
      <c r="W294" s="103"/>
      <c r="X294" s="111"/>
      <c r="Y294" s="111"/>
      <c r="Z294" s="111"/>
      <c r="AA294" s="103"/>
      <c r="AB294" s="53"/>
      <c r="AC294" s="54" t="n">
        <f aca="false">R294+O296+H294+J295</f>
        <v>0</v>
      </c>
      <c r="AD294" s="54" t="n">
        <f aca="false">AC294*20</f>
        <v>0</v>
      </c>
      <c r="AE294" s="54" t="n">
        <f aca="false">AC294*50</f>
        <v>0</v>
      </c>
      <c r="AF294" s="54" t="n">
        <f aca="false">AC294*250</f>
        <v>0</v>
      </c>
      <c r="AG294" s="54" t="n">
        <f aca="false">AC294*1000</f>
        <v>0</v>
      </c>
      <c r="AH294" s="54" t="n">
        <f aca="false">AC294*5000</f>
        <v>0</v>
      </c>
    </row>
    <row r="295" customFormat="false" ht="15" hidden="false" customHeight="true" outlineLevel="0" collapsed="false">
      <c r="B295" s="102"/>
      <c r="C295" s="14"/>
      <c r="D295" s="103"/>
      <c r="E295" s="33"/>
      <c r="F295" s="104"/>
      <c r="G295" s="33"/>
      <c r="H295" s="104"/>
      <c r="I295" s="36"/>
      <c r="J295" s="32"/>
      <c r="K295" s="32"/>
      <c r="L295" s="32"/>
      <c r="M295" s="103"/>
      <c r="N295" s="105"/>
      <c r="O295" s="106"/>
      <c r="P295" s="103"/>
      <c r="Q295" s="33"/>
      <c r="R295" s="38"/>
      <c r="S295" s="108"/>
      <c r="T295" s="109"/>
      <c r="U295" s="103"/>
      <c r="V295" s="103"/>
      <c r="W295" s="103"/>
      <c r="X295" s="111"/>
      <c r="Y295" s="111"/>
      <c r="Z295" s="111"/>
      <c r="AA295" s="103"/>
      <c r="AB295" s="53"/>
      <c r="AC295" s="54"/>
      <c r="AD295" s="54"/>
      <c r="AE295" s="54"/>
      <c r="AF295" s="54"/>
      <c r="AG295" s="54"/>
      <c r="AH295" s="54"/>
    </row>
    <row r="296" customFormat="false" ht="15" hidden="false" customHeight="true" outlineLevel="0" collapsed="false">
      <c r="B296" s="102"/>
      <c r="C296" s="14"/>
      <c r="D296" s="103"/>
      <c r="E296" s="33"/>
      <c r="F296" s="104"/>
      <c r="G296" s="33"/>
      <c r="H296" s="104"/>
      <c r="I296" s="36" t="n">
        <f aca="false">I294/2</f>
        <v>0</v>
      </c>
      <c r="J296" s="32"/>
      <c r="K296" s="32"/>
      <c r="L296" s="32"/>
      <c r="M296" s="37"/>
      <c r="N296" s="105"/>
      <c r="O296" s="38" t="n">
        <f aca="false">O294/500</f>
        <v>0</v>
      </c>
      <c r="P296" s="103"/>
      <c r="Q296" s="33"/>
      <c r="R296" s="38"/>
      <c r="S296" s="108"/>
      <c r="T296" s="54" t="n">
        <f aca="false">(N294/15.4323584)*(S294/3.28083989501312)*0.1</f>
        <v>0</v>
      </c>
      <c r="U296" s="103"/>
      <c r="V296" s="103"/>
      <c r="W296" s="103"/>
      <c r="X296" s="111"/>
      <c r="Y296" s="111"/>
      <c r="Z296" s="111"/>
      <c r="AA296" s="103"/>
      <c r="AB296" s="53"/>
      <c r="AC296" s="54"/>
      <c r="AD296" s="54"/>
      <c r="AE296" s="54"/>
      <c r="AF296" s="54"/>
      <c r="AG296" s="54"/>
      <c r="AH296" s="54"/>
    </row>
    <row r="297" customFormat="false" ht="15" hidden="false" customHeight="true" outlineLevel="0" collapsed="false">
      <c r="B297" s="102" t="n">
        <v>98</v>
      </c>
      <c r="C297" s="14" t="s">
        <v>102</v>
      </c>
      <c r="D297" s="103"/>
      <c r="E297" s="33"/>
      <c r="F297" s="104" t="n">
        <f aca="false">E297/15432.3584</f>
        <v>0</v>
      </c>
      <c r="G297" s="33"/>
      <c r="H297" s="104" t="n">
        <f aca="false">G297*F297</f>
        <v>0</v>
      </c>
      <c r="I297" s="36" t="n">
        <f aca="false">IFERROR(15432.3584/G297,0)</f>
        <v>0</v>
      </c>
      <c r="J297" s="103"/>
      <c r="K297" s="32"/>
      <c r="L297" s="32"/>
      <c r="M297" s="103"/>
      <c r="N297" s="105"/>
      <c r="O297" s="106"/>
      <c r="P297" s="103"/>
      <c r="Q297" s="107"/>
      <c r="R297" s="38" t="n">
        <f aca="false">Q298/100</f>
        <v>0</v>
      </c>
      <c r="S297" s="108"/>
      <c r="T297" s="109" t="n">
        <f aca="false">(N297*S297)/1000</f>
        <v>0</v>
      </c>
      <c r="U297" s="103"/>
      <c r="V297" s="103"/>
      <c r="W297" s="103"/>
      <c r="X297" s="111"/>
      <c r="Y297" s="111"/>
      <c r="Z297" s="111"/>
      <c r="AA297" s="103"/>
      <c r="AB297" s="53"/>
      <c r="AC297" s="54" t="n">
        <f aca="false">R297+O299+H297+J298</f>
        <v>0</v>
      </c>
      <c r="AD297" s="54" t="n">
        <f aca="false">AC297*20</f>
        <v>0</v>
      </c>
      <c r="AE297" s="54" t="n">
        <f aca="false">AC297*50</f>
        <v>0</v>
      </c>
      <c r="AF297" s="54" t="n">
        <f aca="false">AC297*250</f>
        <v>0</v>
      </c>
      <c r="AG297" s="54" t="n">
        <f aca="false">AC297*1000</f>
        <v>0</v>
      </c>
      <c r="AH297" s="54" t="n">
        <f aca="false">AC297*5000</f>
        <v>0</v>
      </c>
    </row>
    <row r="298" customFormat="false" ht="15" hidden="false" customHeight="true" outlineLevel="0" collapsed="false">
      <c r="B298" s="102"/>
      <c r="C298" s="14"/>
      <c r="D298" s="103"/>
      <c r="E298" s="33"/>
      <c r="F298" s="104"/>
      <c r="G298" s="33"/>
      <c r="H298" s="104"/>
      <c r="I298" s="36"/>
      <c r="J298" s="32"/>
      <c r="K298" s="32"/>
      <c r="L298" s="32"/>
      <c r="M298" s="103"/>
      <c r="N298" s="105"/>
      <c r="O298" s="106"/>
      <c r="P298" s="103"/>
      <c r="Q298" s="33"/>
      <c r="R298" s="38"/>
      <c r="S298" s="108"/>
      <c r="T298" s="109"/>
      <c r="U298" s="103"/>
      <c r="V298" s="103"/>
      <c r="W298" s="103"/>
      <c r="X298" s="111"/>
      <c r="Y298" s="111"/>
      <c r="Z298" s="111"/>
      <c r="AA298" s="103"/>
      <c r="AB298" s="53"/>
      <c r="AC298" s="54"/>
      <c r="AD298" s="54"/>
      <c r="AE298" s="54"/>
      <c r="AF298" s="54"/>
      <c r="AG298" s="54"/>
      <c r="AH298" s="54"/>
    </row>
    <row r="299" customFormat="false" ht="15" hidden="false" customHeight="true" outlineLevel="0" collapsed="false">
      <c r="B299" s="102"/>
      <c r="C299" s="14"/>
      <c r="D299" s="103"/>
      <c r="E299" s="33"/>
      <c r="F299" s="104"/>
      <c r="G299" s="33"/>
      <c r="H299" s="104"/>
      <c r="I299" s="36" t="n">
        <f aca="false">I297/2</f>
        <v>0</v>
      </c>
      <c r="J299" s="32"/>
      <c r="K299" s="32"/>
      <c r="L299" s="32"/>
      <c r="M299" s="37"/>
      <c r="N299" s="105"/>
      <c r="O299" s="38" t="n">
        <f aca="false">O297/500</f>
        <v>0</v>
      </c>
      <c r="P299" s="103"/>
      <c r="Q299" s="33"/>
      <c r="R299" s="38"/>
      <c r="S299" s="108"/>
      <c r="T299" s="54" t="n">
        <f aca="false">(N297/15.4323584)*(S297/3.28083989501312)*0.1</f>
        <v>0</v>
      </c>
      <c r="U299" s="103"/>
      <c r="V299" s="103"/>
      <c r="W299" s="103"/>
      <c r="X299" s="111"/>
      <c r="Y299" s="111"/>
      <c r="Z299" s="111"/>
      <c r="AA299" s="103"/>
      <c r="AB299" s="53"/>
      <c r="AC299" s="54"/>
      <c r="AD299" s="54"/>
      <c r="AE299" s="54"/>
      <c r="AF299" s="54"/>
      <c r="AG299" s="54"/>
      <c r="AH299" s="54"/>
    </row>
    <row r="300" customFormat="false" ht="15" hidden="false" customHeight="true" outlineLevel="0" collapsed="false">
      <c r="B300" s="102" t="n">
        <v>99</v>
      </c>
      <c r="C300" s="14" t="s">
        <v>102</v>
      </c>
      <c r="D300" s="103"/>
      <c r="E300" s="33"/>
      <c r="F300" s="104" t="n">
        <f aca="false">E300/15432.3584</f>
        <v>0</v>
      </c>
      <c r="G300" s="33"/>
      <c r="H300" s="104" t="n">
        <f aca="false">G300*F300</f>
        <v>0</v>
      </c>
      <c r="I300" s="36" t="n">
        <f aca="false">IFERROR(15432.3584/G300,0)</f>
        <v>0</v>
      </c>
      <c r="J300" s="103"/>
      <c r="K300" s="32"/>
      <c r="L300" s="32"/>
      <c r="M300" s="103"/>
      <c r="N300" s="105"/>
      <c r="O300" s="106"/>
      <c r="P300" s="103"/>
      <c r="Q300" s="107"/>
      <c r="R300" s="38" t="n">
        <f aca="false">Q301/100</f>
        <v>0</v>
      </c>
      <c r="S300" s="108"/>
      <c r="T300" s="109" t="n">
        <f aca="false">(N300*S300)/1000</f>
        <v>0</v>
      </c>
      <c r="U300" s="103"/>
      <c r="V300" s="103"/>
      <c r="W300" s="103"/>
      <c r="X300" s="111"/>
      <c r="Y300" s="111"/>
      <c r="Z300" s="111"/>
      <c r="AA300" s="103"/>
      <c r="AB300" s="53"/>
      <c r="AC300" s="54" t="n">
        <f aca="false">R300+O302+H300+J301</f>
        <v>0</v>
      </c>
      <c r="AD300" s="54" t="n">
        <f aca="false">AC300*20</f>
        <v>0</v>
      </c>
      <c r="AE300" s="54" t="n">
        <f aca="false">AC300*50</f>
        <v>0</v>
      </c>
      <c r="AF300" s="54" t="n">
        <f aca="false">AC300*250</f>
        <v>0</v>
      </c>
      <c r="AG300" s="54" t="n">
        <f aca="false">AC300*1000</f>
        <v>0</v>
      </c>
      <c r="AH300" s="54" t="n">
        <f aca="false">AC300*5000</f>
        <v>0</v>
      </c>
    </row>
    <row r="301" customFormat="false" ht="15" hidden="false" customHeight="true" outlineLevel="0" collapsed="false">
      <c r="B301" s="102"/>
      <c r="C301" s="14"/>
      <c r="D301" s="103"/>
      <c r="E301" s="33"/>
      <c r="F301" s="104"/>
      <c r="G301" s="33"/>
      <c r="H301" s="104"/>
      <c r="I301" s="36"/>
      <c r="J301" s="32"/>
      <c r="K301" s="32"/>
      <c r="L301" s="32"/>
      <c r="M301" s="103"/>
      <c r="N301" s="105"/>
      <c r="O301" s="106"/>
      <c r="P301" s="103"/>
      <c r="Q301" s="33"/>
      <c r="R301" s="38"/>
      <c r="S301" s="108"/>
      <c r="T301" s="109"/>
      <c r="U301" s="103"/>
      <c r="V301" s="103"/>
      <c r="W301" s="103"/>
      <c r="X301" s="111"/>
      <c r="Y301" s="111"/>
      <c r="Z301" s="111"/>
      <c r="AA301" s="103"/>
      <c r="AB301" s="53"/>
      <c r="AC301" s="54"/>
      <c r="AD301" s="54"/>
      <c r="AE301" s="54"/>
      <c r="AF301" s="54"/>
      <c r="AG301" s="54"/>
      <c r="AH301" s="54"/>
    </row>
    <row r="302" customFormat="false" ht="15" hidden="false" customHeight="true" outlineLevel="0" collapsed="false">
      <c r="B302" s="102"/>
      <c r="C302" s="14"/>
      <c r="D302" s="103"/>
      <c r="E302" s="33"/>
      <c r="F302" s="104"/>
      <c r="G302" s="33"/>
      <c r="H302" s="104"/>
      <c r="I302" s="36" t="n">
        <f aca="false">I300/2</f>
        <v>0</v>
      </c>
      <c r="J302" s="32"/>
      <c r="K302" s="32"/>
      <c r="L302" s="32"/>
      <c r="M302" s="37"/>
      <c r="N302" s="105"/>
      <c r="O302" s="38" t="n">
        <f aca="false">O300/500</f>
        <v>0</v>
      </c>
      <c r="P302" s="103"/>
      <c r="Q302" s="33"/>
      <c r="R302" s="38"/>
      <c r="S302" s="108"/>
      <c r="T302" s="54" t="n">
        <f aca="false">(N300/15.4323584)*(S300/3.28083989501312)*0.1</f>
        <v>0</v>
      </c>
      <c r="U302" s="103"/>
      <c r="V302" s="103"/>
      <c r="W302" s="103"/>
      <c r="X302" s="111"/>
      <c r="Y302" s="111"/>
      <c r="Z302" s="111"/>
      <c r="AA302" s="103"/>
      <c r="AB302" s="53"/>
      <c r="AC302" s="54"/>
      <c r="AD302" s="54"/>
      <c r="AE302" s="54"/>
      <c r="AF302" s="54"/>
      <c r="AG302" s="54"/>
      <c r="AH302" s="54"/>
    </row>
    <row r="303" customFormat="false" ht="15" hidden="false" customHeight="true" outlineLevel="0" collapsed="false">
      <c r="B303" s="102" t="n">
        <v>100</v>
      </c>
      <c r="C303" s="14" t="s">
        <v>102</v>
      </c>
      <c r="D303" s="103"/>
      <c r="E303" s="33"/>
      <c r="F303" s="104" t="n">
        <f aca="false">E303/15432.3584</f>
        <v>0</v>
      </c>
      <c r="G303" s="33"/>
      <c r="H303" s="104" t="n">
        <f aca="false">G303*F303</f>
        <v>0</v>
      </c>
      <c r="I303" s="36" t="n">
        <f aca="false">IFERROR(15432.3584/G303,0)</f>
        <v>0</v>
      </c>
      <c r="J303" s="103"/>
      <c r="K303" s="32"/>
      <c r="L303" s="32"/>
      <c r="M303" s="103"/>
      <c r="N303" s="145"/>
      <c r="O303" s="106"/>
      <c r="P303" s="103"/>
      <c r="Q303" s="107"/>
      <c r="R303" s="38" t="n">
        <f aca="false">Q304/100</f>
        <v>0</v>
      </c>
      <c r="S303" s="108"/>
      <c r="T303" s="109" t="n">
        <f aca="false">(N303*S303)/1000</f>
        <v>0</v>
      </c>
      <c r="U303" s="103"/>
      <c r="V303" s="103"/>
      <c r="W303" s="103"/>
      <c r="X303" s="111"/>
      <c r="Y303" s="111"/>
      <c r="Z303" s="111"/>
      <c r="AA303" s="103"/>
      <c r="AB303" s="53"/>
      <c r="AC303" s="54" t="n">
        <f aca="false">R303+O305+H303+J304</f>
        <v>0</v>
      </c>
      <c r="AD303" s="54" t="n">
        <f aca="false">AC303*20</f>
        <v>0</v>
      </c>
      <c r="AE303" s="54" t="n">
        <f aca="false">AC303*50</f>
        <v>0</v>
      </c>
      <c r="AF303" s="54" t="n">
        <f aca="false">AC303*250</f>
        <v>0</v>
      </c>
      <c r="AG303" s="54" t="n">
        <f aca="false">AC303*1000</f>
        <v>0</v>
      </c>
      <c r="AH303" s="54" t="n">
        <f aca="false">AC303*5000</f>
        <v>0</v>
      </c>
    </row>
    <row r="304" customFormat="false" ht="15" hidden="false" customHeight="true" outlineLevel="0" collapsed="false">
      <c r="B304" s="102"/>
      <c r="C304" s="14"/>
      <c r="D304" s="103"/>
      <c r="E304" s="33"/>
      <c r="F304" s="104"/>
      <c r="G304" s="33"/>
      <c r="H304" s="104"/>
      <c r="I304" s="36"/>
      <c r="J304" s="32"/>
      <c r="K304" s="32"/>
      <c r="L304" s="32"/>
      <c r="M304" s="103"/>
      <c r="N304" s="145"/>
      <c r="O304" s="106"/>
      <c r="P304" s="103"/>
      <c r="Q304" s="33"/>
      <c r="R304" s="38"/>
      <c r="S304" s="108"/>
      <c r="T304" s="109"/>
      <c r="U304" s="103"/>
      <c r="V304" s="103"/>
      <c r="W304" s="103"/>
      <c r="X304" s="111"/>
      <c r="Y304" s="111"/>
      <c r="Z304" s="111"/>
      <c r="AA304" s="103"/>
      <c r="AB304" s="53"/>
      <c r="AC304" s="54"/>
      <c r="AD304" s="54"/>
      <c r="AE304" s="54"/>
      <c r="AF304" s="54"/>
      <c r="AG304" s="54"/>
      <c r="AH304" s="54"/>
    </row>
    <row r="305" customFormat="false" ht="15" hidden="false" customHeight="true" outlineLevel="0" collapsed="false">
      <c r="B305" s="102"/>
      <c r="C305" s="14"/>
      <c r="D305" s="103"/>
      <c r="E305" s="33"/>
      <c r="F305" s="104"/>
      <c r="G305" s="33"/>
      <c r="H305" s="104"/>
      <c r="I305" s="36" t="n">
        <f aca="false">I303/2</f>
        <v>0</v>
      </c>
      <c r="J305" s="32"/>
      <c r="K305" s="32"/>
      <c r="L305" s="32"/>
      <c r="M305" s="37"/>
      <c r="N305" s="145"/>
      <c r="O305" s="38" t="n">
        <f aca="false">O303/500</f>
        <v>0</v>
      </c>
      <c r="P305" s="103"/>
      <c r="Q305" s="33"/>
      <c r="R305" s="38"/>
      <c r="S305" s="108"/>
      <c r="T305" s="54" t="n">
        <f aca="false">(N303/15.4323584)*(S303/3.28083989501312)*0.1</f>
        <v>0</v>
      </c>
      <c r="U305" s="103"/>
      <c r="V305" s="103"/>
      <c r="W305" s="103"/>
      <c r="X305" s="111"/>
      <c r="Y305" s="111"/>
      <c r="Z305" s="111"/>
      <c r="AA305" s="103"/>
      <c r="AB305" s="53"/>
      <c r="AC305" s="54"/>
      <c r="AD305" s="54"/>
      <c r="AE305" s="54"/>
      <c r="AF305" s="54"/>
      <c r="AG305" s="54"/>
      <c r="AH305" s="54"/>
    </row>
  </sheetData>
  <mergeCells count="2991">
    <mergeCell ref="B2:H2"/>
    <mergeCell ref="B3:B5"/>
    <mergeCell ref="C3:C5"/>
    <mergeCell ref="D3:D5"/>
    <mergeCell ref="E3:E5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  <mergeCell ref="Q3:Q5"/>
    <mergeCell ref="R3:R5"/>
    <mergeCell ref="S3:S5"/>
    <mergeCell ref="T3:T5"/>
    <mergeCell ref="U3:W5"/>
    <mergeCell ref="X3:Z5"/>
    <mergeCell ref="AA3:AA5"/>
    <mergeCell ref="AB3:AB5"/>
    <mergeCell ref="AC3:AC5"/>
    <mergeCell ref="AD3:AD5"/>
    <mergeCell ref="AE3:AE5"/>
    <mergeCell ref="AF3:AF5"/>
    <mergeCell ref="AG3:AG5"/>
    <mergeCell ref="AH3:AH5"/>
    <mergeCell ref="B6:B8"/>
    <mergeCell ref="C6:C8"/>
    <mergeCell ref="D6:D8"/>
    <mergeCell ref="E6:E8"/>
    <mergeCell ref="F6:F8"/>
    <mergeCell ref="G6:G8"/>
    <mergeCell ref="H6:H8"/>
    <mergeCell ref="I6:I7"/>
    <mergeCell ref="K6:K8"/>
    <mergeCell ref="L6:L8"/>
    <mergeCell ref="M6:M7"/>
    <mergeCell ref="N6:N8"/>
    <mergeCell ref="O6:O7"/>
    <mergeCell ref="P6:P8"/>
    <mergeCell ref="R6:R8"/>
    <mergeCell ref="S6:S8"/>
    <mergeCell ref="T6:T7"/>
    <mergeCell ref="U6:W8"/>
    <mergeCell ref="X6:Z8"/>
    <mergeCell ref="AA6:AA8"/>
    <mergeCell ref="AB6:AB8"/>
    <mergeCell ref="AC6:AC8"/>
    <mergeCell ref="AD6:AD8"/>
    <mergeCell ref="AE6:AE8"/>
    <mergeCell ref="AF6:AF8"/>
    <mergeCell ref="AG6:AG8"/>
    <mergeCell ref="AH6:AH8"/>
    <mergeCell ref="J7:J8"/>
    <mergeCell ref="Q7:Q8"/>
    <mergeCell ref="AM7:AW8"/>
    <mergeCell ref="B9:B11"/>
    <mergeCell ref="C9:C11"/>
    <mergeCell ref="D9:D11"/>
    <mergeCell ref="E9:E11"/>
    <mergeCell ref="F9:F11"/>
    <mergeCell ref="G9:G11"/>
    <mergeCell ref="H9:H11"/>
    <mergeCell ref="I9:I10"/>
    <mergeCell ref="K9:K11"/>
    <mergeCell ref="L9:L11"/>
    <mergeCell ref="M9:M10"/>
    <mergeCell ref="N9:N11"/>
    <mergeCell ref="O9:O10"/>
    <mergeCell ref="P9:P11"/>
    <mergeCell ref="R9:R11"/>
    <mergeCell ref="S9:S11"/>
    <mergeCell ref="T9:T10"/>
    <mergeCell ref="U9:W11"/>
    <mergeCell ref="X9:Z11"/>
    <mergeCell ref="AA9:AA11"/>
    <mergeCell ref="AB9:AB11"/>
    <mergeCell ref="AC9:AC11"/>
    <mergeCell ref="AD9:AD11"/>
    <mergeCell ref="AE9:AE11"/>
    <mergeCell ref="AF9:AF11"/>
    <mergeCell ref="AG9:AG11"/>
    <mergeCell ref="AH9:AH11"/>
    <mergeCell ref="J10:J11"/>
    <mergeCell ref="Q10:Q11"/>
    <mergeCell ref="AM10:AN11"/>
    <mergeCell ref="AO10:AT11"/>
    <mergeCell ref="AU10:AW11"/>
    <mergeCell ref="AJ11:AK11"/>
    <mergeCell ref="B12:B14"/>
    <mergeCell ref="C12:C14"/>
    <mergeCell ref="D12:D14"/>
    <mergeCell ref="E12:E14"/>
    <mergeCell ref="F12:F14"/>
    <mergeCell ref="G12:G14"/>
    <mergeCell ref="H12:H14"/>
    <mergeCell ref="I12:I13"/>
    <mergeCell ref="K12:K14"/>
    <mergeCell ref="L12:L14"/>
    <mergeCell ref="M12:M13"/>
    <mergeCell ref="N12:N14"/>
    <mergeCell ref="O12:O13"/>
    <mergeCell ref="P12:P14"/>
    <mergeCell ref="R12:R14"/>
    <mergeCell ref="S12:S14"/>
    <mergeCell ref="T12:T13"/>
    <mergeCell ref="U12:W14"/>
    <mergeCell ref="X12:Z14"/>
    <mergeCell ref="AA12:AA14"/>
    <mergeCell ref="AB12:AB14"/>
    <mergeCell ref="AC12:AC14"/>
    <mergeCell ref="AD12:AD14"/>
    <mergeCell ref="AE12:AE14"/>
    <mergeCell ref="AF12:AF14"/>
    <mergeCell ref="AG12:AG14"/>
    <mergeCell ref="AH12:AH14"/>
    <mergeCell ref="AM12:AN13"/>
    <mergeCell ref="AO12:AT13"/>
    <mergeCell ref="AU12:AU14"/>
    <mergeCell ref="AV12:AV14"/>
    <mergeCell ref="AW12:AW14"/>
    <mergeCell ref="J13:J14"/>
    <mergeCell ref="Q13:Q14"/>
    <mergeCell ref="AM14:AN15"/>
    <mergeCell ref="AO14:AT15"/>
    <mergeCell ref="B15:B17"/>
    <mergeCell ref="C15:C17"/>
    <mergeCell ref="D15:D17"/>
    <mergeCell ref="E15:E17"/>
    <mergeCell ref="F15:F17"/>
    <mergeCell ref="G15:G17"/>
    <mergeCell ref="H15:H17"/>
    <mergeCell ref="I15:I16"/>
    <mergeCell ref="K15:K17"/>
    <mergeCell ref="L15:L17"/>
    <mergeCell ref="M15:M16"/>
    <mergeCell ref="N15:N17"/>
    <mergeCell ref="O15:O16"/>
    <mergeCell ref="P15:P17"/>
    <mergeCell ref="R15:R17"/>
    <mergeCell ref="S15:S17"/>
    <mergeCell ref="T15:T16"/>
    <mergeCell ref="U15:W17"/>
    <mergeCell ref="X15:Z17"/>
    <mergeCell ref="AA15:AA17"/>
    <mergeCell ref="AB15:AB17"/>
    <mergeCell ref="AC15:AC17"/>
    <mergeCell ref="AD15:AD17"/>
    <mergeCell ref="AE15:AE17"/>
    <mergeCell ref="AF15:AF17"/>
    <mergeCell ref="AG15:AG17"/>
    <mergeCell ref="AH15:AH17"/>
    <mergeCell ref="AU15:AU16"/>
    <mergeCell ref="AV15:AV16"/>
    <mergeCell ref="AW15:AW16"/>
    <mergeCell ref="J16:J17"/>
    <mergeCell ref="Q16:Q17"/>
    <mergeCell ref="AM16:AM18"/>
    <mergeCell ref="AN16:AN18"/>
    <mergeCell ref="AO16:AP18"/>
    <mergeCell ref="AQ16:AR18"/>
    <mergeCell ref="AS16:AT18"/>
    <mergeCell ref="AU17:AU18"/>
    <mergeCell ref="AV17:AV18"/>
    <mergeCell ref="AW17:AW18"/>
    <mergeCell ref="B18:B20"/>
    <mergeCell ref="C18:C20"/>
    <mergeCell ref="D18:D20"/>
    <mergeCell ref="E18:E20"/>
    <mergeCell ref="F18:F20"/>
    <mergeCell ref="G18:G20"/>
    <mergeCell ref="H18:H20"/>
    <mergeCell ref="I18:I19"/>
    <mergeCell ref="K18:K20"/>
    <mergeCell ref="L18:L20"/>
    <mergeCell ref="M18:M19"/>
    <mergeCell ref="N18:N20"/>
    <mergeCell ref="O18:O19"/>
    <mergeCell ref="P18:P20"/>
    <mergeCell ref="R18:R20"/>
    <mergeCell ref="S18:S20"/>
    <mergeCell ref="T18:T19"/>
    <mergeCell ref="U18:W20"/>
    <mergeCell ref="X18:Z20"/>
    <mergeCell ref="AA18:AA20"/>
    <mergeCell ref="AB18:AB20"/>
    <mergeCell ref="AC18:AC20"/>
    <mergeCell ref="AD18:AD20"/>
    <mergeCell ref="AE18:AE20"/>
    <mergeCell ref="AF18:AF20"/>
    <mergeCell ref="AG18:AG20"/>
    <mergeCell ref="AH18:AH20"/>
    <mergeCell ref="J19:J20"/>
    <mergeCell ref="Q19:Q20"/>
    <mergeCell ref="AM19:AM21"/>
    <mergeCell ref="AN19:AP21"/>
    <mergeCell ref="AQ19:AQ21"/>
    <mergeCell ref="AR19:AT21"/>
    <mergeCell ref="AU19:AU20"/>
    <mergeCell ref="AV19:AV20"/>
    <mergeCell ref="AW19:AW20"/>
    <mergeCell ref="B21:B23"/>
    <mergeCell ref="C21:C23"/>
    <mergeCell ref="D21:D23"/>
    <mergeCell ref="E21:E23"/>
    <mergeCell ref="F21:F23"/>
    <mergeCell ref="G21:G23"/>
    <mergeCell ref="H21:H23"/>
    <mergeCell ref="I21:I22"/>
    <mergeCell ref="K21:K23"/>
    <mergeCell ref="L21:L23"/>
    <mergeCell ref="M21:M22"/>
    <mergeCell ref="N21:N23"/>
    <mergeCell ref="O21:O22"/>
    <mergeCell ref="P21:P23"/>
    <mergeCell ref="R21:R23"/>
    <mergeCell ref="S21:S23"/>
    <mergeCell ref="T21:T22"/>
    <mergeCell ref="U21:W23"/>
    <mergeCell ref="X21:Z23"/>
    <mergeCell ref="AA21:AA23"/>
    <mergeCell ref="AB21:AB23"/>
    <mergeCell ref="AC21:AC23"/>
    <mergeCell ref="AD21:AD23"/>
    <mergeCell ref="AE21:AE23"/>
    <mergeCell ref="AF21:AF23"/>
    <mergeCell ref="AG21:AG23"/>
    <mergeCell ref="AH21:AH23"/>
    <mergeCell ref="AU21:AU22"/>
    <mergeCell ref="AV21:AV22"/>
    <mergeCell ref="AW21:AW22"/>
    <mergeCell ref="J22:J23"/>
    <mergeCell ref="Q22:Q23"/>
    <mergeCell ref="AM22:AM24"/>
    <mergeCell ref="AN22:AP24"/>
    <mergeCell ref="AQ22:AQ24"/>
    <mergeCell ref="AR22:AT24"/>
    <mergeCell ref="AU23:AU24"/>
    <mergeCell ref="AV23:AV24"/>
    <mergeCell ref="AW23:AW24"/>
    <mergeCell ref="B24:B26"/>
    <mergeCell ref="C24:C26"/>
    <mergeCell ref="D24:D26"/>
    <mergeCell ref="E24:E26"/>
    <mergeCell ref="F24:F26"/>
    <mergeCell ref="G24:G26"/>
    <mergeCell ref="H24:H26"/>
    <mergeCell ref="I24:I25"/>
    <mergeCell ref="K24:K26"/>
    <mergeCell ref="L24:L26"/>
    <mergeCell ref="M24:M25"/>
    <mergeCell ref="N24:N26"/>
    <mergeCell ref="O24:O25"/>
    <mergeCell ref="P24:P26"/>
    <mergeCell ref="R24:R26"/>
    <mergeCell ref="S24:S26"/>
    <mergeCell ref="T24:T25"/>
    <mergeCell ref="U24:W26"/>
    <mergeCell ref="X24:Z26"/>
    <mergeCell ref="AA24:AA26"/>
    <mergeCell ref="AB24:AB26"/>
    <mergeCell ref="AC24:AC26"/>
    <mergeCell ref="AD24:AD26"/>
    <mergeCell ref="AE24:AE26"/>
    <mergeCell ref="AF24:AF26"/>
    <mergeCell ref="AG24:AG26"/>
    <mergeCell ref="AH24:AH26"/>
    <mergeCell ref="J25:J26"/>
    <mergeCell ref="Q25:Q26"/>
    <mergeCell ref="AM25:AM27"/>
    <mergeCell ref="AN25:AP27"/>
    <mergeCell ref="AQ25:AQ27"/>
    <mergeCell ref="AR25:AT27"/>
    <mergeCell ref="AU25:AU27"/>
    <mergeCell ref="AV25:AV27"/>
    <mergeCell ref="AW25:AW27"/>
    <mergeCell ref="B27:B29"/>
    <mergeCell ref="C27:C29"/>
    <mergeCell ref="D27:D29"/>
    <mergeCell ref="E27:E29"/>
    <mergeCell ref="F27:F29"/>
    <mergeCell ref="G27:G29"/>
    <mergeCell ref="H27:H29"/>
    <mergeCell ref="I27:I28"/>
    <mergeCell ref="K27:K29"/>
    <mergeCell ref="L27:L29"/>
    <mergeCell ref="M27:M28"/>
    <mergeCell ref="N27:N29"/>
    <mergeCell ref="O27:O28"/>
    <mergeCell ref="P27:P29"/>
    <mergeCell ref="R27:R29"/>
    <mergeCell ref="S27:S29"/>
    <mergeCell ref="T27:T28"/>
    <mergeCell ref="U27:W29"/>
    <mergeCell ref="X27:Z29"/>
    <mergeCell ref="AA27:AA29"/>
    <mergeCell ref="AB27:AB29"/>
    <mergeCell ref="AC27:AC29"/>
    <mergeCell ref="AD27:AD29"/>
    <mergeCell ref="AE27:AE29"/>
    <mergeCell ref="AF27:AF29"/>
    <mergeCell ref="AG27:AG29"/>
    <mergeCell ref="AH27:AH29"/>
    <mergeCell ref="J28:J29"/>
    <mergeCell ref="Q28:Q29"/>
    <mergeCell ref="AM28:AM30"/>
    <mergeCell ref="AN28:AW30"/>
    <mergeCell ref="B30:B32"/>
    <mergeCell ref="C30:C32"/>
    <mergeCell ref="D30:D32"/>
    <mergeCell ref="E30:E32"/>
    <mergeCell ref="F30:F32"/>
    <mergeCell ref="G30:G32"/>
    <mergeCell ref="H30:H32"/>
    <mergeCell ref="I30:I31"/>
    <mergeCell ref="K30:K32"/>
    <mergeCell ref="L30:L32"/>
    <mergeCell ref="M30:M31"/>
    <mergeCell ref="N30:N32"/>
    <mergeCell ref="O30:O31"/>
    <mergeCell ref="P30:P32"/>
    <mergeCell ref="R30:R32"/>
    <mergeCell ref="S30:S32"/>
    <mergeCell ref="T30:T31"/>
    <mergeCell ref="U30:W32"/>
    <mergeCell ref="X30:Z32"/>
    <mergeCell ref="AA30:AA32"/>
    <mergeCell ref="AB30:AB32"/>
    <mergeCell ref="AC30:AC32"/>
    <mergeCell ref="AD30:AD32"/>
    <mergeCell ref="AE30:AE32"/>
    <mergeCell ref="AF30:AF32"/>
    <mergeCell ref="AG30:AG32"/>
    <mergeCell ref="AH30:AH32"/>
    <mergeCell ref="J31:J32"/>
    <mergeCell ref="Q31:Q32"/>
    <mergeCell ref="AM31:AM33"/>
    <mergeCell ref="AN31:AN33"/>
    <mergeCell ref="AO31:AO33"/>
    <mergeCell ref="AP31:AP33"/>
    <mergeCell ref="AQ31:AQ33"/>
    <mergeCell ref="AR31:AR33"/>
    <mergeCell ref="AS31:AS33"/>
    <mergeCell ref="AT31:AT33"/>
    <mergeCell ref="AU31:AU33"/>
    <mergeCell ref="AV31:AV33"/>
    <mergeCell ref="AW31:AW33"/>
    <mergeCell ref="B33:B35"/>
    <mergeCell ref="C33:C35"/>
    <mergeCell ref="D33:D35"/>
    <mergeCell ref="E33:E35"/>
    <mergeCell ref="F33:F35"/>
    <mergeCell ref="G33:G35"/>
    <mergeCell ref="H33:H35"/>
    <mergeCell ref="I33:I34"/>
    <mergeCell ref="K33:K35"/>
    <mergeCell ref="L33:L35"/>
    <mergeCell ref="M33:M34"/>
    <mergeCell ref="N33:N35"/>
    <mergeCell ref="O33:O34"/>
    <mergeCell ref="P33:P35"/>
    <mergeCell ref="R33:R35"/>
    <mergeCell ref="S33:S35"/>
    <mergeCell ref="T33:T34"/>
    <mergeCell ref="U33:W35"/>
    <mergeCell ref="X33:Z35"/>
    <mergeCell ref="AA33:AA35"/>
    <mergeCell ref="AB33:AB35"/>
    <mergeCell ref="AC33:AC35"/>
    <mergeCell ref="AD33:AD35"/>
    <mergeCell ref="AE33:AE35"/>
    <mergeCell ref="AF33:AF35"/>
    <mergeCell ref="AG33:AG35"/>
    <mergeCell ref="AH33:AH35"/>
    <mergeCell ref="J34:J35"/>
    <mergeCell ref="Q34:Q35"/>
    <mergeCell ref="B36:B38"/>
    <mergeCell ref="C36:C38"/>
    <mergeCell ref="D36:D38"/>
    <mergeCell ref="E36:E38"/>
    <mergeCell ref="F36:F38"/>
    <mergeCell ref="G36:G38"/>
    <mergeCell ref="H36:H38"/>
    <mergeCell ref="I36:I37"/>
    <mergeCell ref="K36:K38"/>
    <mergeCell ref="L36:L38"/>
    <mergeCell ref="M36:M37"/>
    <mergeCell ref="N36:N38"/>
    <mergeCell ref="O36:O37"/>
    <mergeCell ref="P36:P38"/>
    <mergeCell ref="R36:R38"/>
    <mergeCell ref="S36:S38"/>
    <mergeCell ref="T36:T37"/>
    <mergeCell ref="U36:W38"/>
    <mergeCell ref="X36:Z38"/>
    <mergeCell ref="AA36:AA38"/>
    <mergeCell ref="AB36:AB38"/>
    <mergeCell ref="AC36:AC38"/>
    <mergeCell ref="AD36:AD38"/>
    <mergeCell ref="AE36:AE38"/>
    <mergeCell ref="AF36:AF38"/>
    <mergeCell ref="AG36:AG38"/>
    <mergeCell ref="AH36:AH38"/>
    <mergeCell ref="AM36:AW38"/>
    <mergeCell ref="J37:J38"/>
    <mergeCell ref="Q37:Q38"/>
    <mergeCell ref="B39:B41"/>
    <mergeCell ref="C39:C41"/>
    <mergeCell ref="D39:D41"/>
    <mergeCell ref="E39:E41"/>
    <mergeCell ref="F39:F41"/>
    <mergeCell ref="G39:G41"/>
    <mergeCell ref="H39:H41"/>
    <mergeCell ref="I39:I40"/>
    <mergeCell ref="K39:K41"/>
    <mergeCell ref="L39:L41"/>
    <mergeCell ref="M39:M40"/>
    <mergeCell ref="N39:N41"/>
    <mergeCell ref="O39:O40"/>
    <mergeCell ref="P39:P41"/>
    <mergeCell ref="R39:R41"/>
    <mergeCell ref="S39:S41"/>
    <mergeCell ref="T39:T40"/>
    <mergeCell ref="U39:W41"/>
    <mergeCell ref="X39:Z41"/>
    <mergeCell ref="AA39:AA41"/>
    <mergeCell ref="AB39:AB41"/>
    <mergeCell ref="AC39:AC41"/>
    <mergeCell ref="AD39:AD41"/>
    <mergeCell ref="AE39:AE41"/>
    <mergeCell ref="AF39:AF41"/>
    <mergeCell ref="AG39:AG41"/>
    <mergeCell ref="AH39:AH41"/>
    <mergeCell ref="J40:J41"/>
    <mergeCell ref="Q40:Q41"/>
    <mergeCell ref="B42:B44"/>
    <mergeCell ref="C42:C44"/>
    <mergeCell ref="D42:D44"/>
    <mergeCell ref="E42:E44"/>
    <mergeCell ref="F42:F44"/>
    <mergeCell ref="G42:G44"/>
    <mergeCell ref="H42:H44"/>
    <mergeCell ref="I42:I43"/>
    <mergeCell ref="K42:K44"/>
    <mergeCell ref="L42:L44"/>
    <mergeCell ref="M42:M43"/>
    <mergeCell ref="N42:N44"/>
    <mergeCell ref="O42:O43"/>
    <mergeCell ref="P42:P44"/>
    <mergeCell ref="R42:R44"/>
    <mergeCell ref="S42:S44"/>
    <mergeCell ref="T42:T43"/>
    <mergeCell ref="U42:W44"/>
    <mergeCell ref="X42:Z44"/>
    <mergeCell ref="AA42:AA44"/>
    <mergeCell ref="AB42:AB44"/>
    <mergeCell ref="AC42:AC44"/>
    <mergeCell ref="AD42:AD44"/>
    <mergeCell ref="AE42:AE44"/>
    <mergeCell ref="AF42:AF44"/>
    <mergeCell ref="AG42:AG44"/>
    <mergeCell ref="AH42:AH44"/>
    <mergeCell ref="J43:J44"/>
    <mergeCell ref="Q43:Q44"/>
    <mergeCell ref="B45:B47"/>
    <mergeCell ref="C45:C47"/>
    <mergeCell ref="D45:D47"/>
    <mergeCell ref="E45:E47"/>
    <mergeCell ref="F45:F47"/>
    <mergeCell ref="G45:G47"/>
    <mergeCell ref="H45:H47"/>
    <mergeCell ref="I45:I46"/>
    <mergeCell ref="K45:K47"/>
    <mergeCell ref="L45:L47"/>
    <mergeCell ref="M45:M46"/>
    <mergeCell ref="N45:N47"/>
    <mergeCell ref="O45:O46"/>
    <mergeCell ref="P45:P47"/>
    <mergeCell ref="R45:R47"/>
    <mergeCell ref="S45:S47"/>
    <mergeCell ref="T45:T46"/>
    <mergeCell ref="U45:W47"/>
    <mergeCell ref="X45:Z47"/>
    <mergeCell ref="AA45:AA47"/>
    <mergeCell ref="AB45:AB47"/>
    <mergeCell ref="AC45:AC47"/>
    <mergeCell ref="AD45:AD47"/>
    <mergeCell ref="AE45:AE47"/>
    <mergeCell ref="AF45:AF47"/>
    <mergeCell ref="AG45:AG47"/>
    <mergeCell ref="AH45:AH47"/>
    <mergeCell ref="J46:J47"/>
    <mergeCell ref="Q46:Q47"/>
    <mergeCell ref="B48:B50"/>
    <mergeCell ref="C48:C50"/>
    <mergeCell ref="D48:D50"/>
    <mergeCell ref="E48:E50"/>
    <mergeCell ref="F48:F50"/>
    <mergeCell ref="G48:G50"/>
    <mergeCell ref="H48:H50"/>
    <mergeCell ref="I48:I49"/>
    <mergeCell ref="K48:K50"/>
    <mergeCell ref="L48:L50"/>
    <mergeCell ref="M48:M49"/>
    <mergeCell ref="N48:N50"/>
    <mergeCell ref="O48:O49"/>
    <mergeCell ref="P48:P50"/>
    <mergeCell ref="R48:R50"/>
    <mergeCell ref="S48:S50"/>
    <mergeCell ref="T48:T49"/>
    <mergeCell ref="U48:W50"/>
    <mergeCell ref="X48:Z50"/>
    <mergeCell ref="AA48:AA50"/>
    <mergeCell ref="AB48:AB50"/>
    <mergeCell ref="AC48:AC50"/>
    <mergeCell ref="AD48:AD50"/>
    <mergeCell ref="AE48:AE50"/>
    <mergeCell ref="AF48:AF50"/>
    <mergeCell ref="AG48:AG50"/>
    <mergeCell ref="AH48:AH50"/>
    <mergeCell ref="J49:J50"/>
    <mergeCell ref="Q49:Q50"/>
    <mergeCell ref="B51:B53"/>
    <mergeCell ref="C51:C53"/>
    <mergeCell ref="D51:D53"/>
    <mergeCell ref="E51:E53"/>
    <mergeCell ref="F51:F53"/>
    <mergeCell ref="G51:G53"/>
    <mergeCell ref="H51:H53"/>
    <mergeCell ref="I51:I52"/>
    <mergeCell ref="K51:K53"/>
    <mergeCell ref="L51:L53"/>
    <mergeCell ref="M51:M52"/>
    <mergeCell ref="N51:N53"/>
    <mergeCell ref="O51:O52"/>
    <mergeCell ref="P51:P53"/>
    <mergeCell ref="R51:R53"/>
    <mergeCell ref="S51:S53"/>
    <mergeCell ref="T51:T52"/>
    <mergeCell ref="U51:W53"/>
    <mergeCell ref="X51:Z53"/>
    <mergeCell ref="AA51:AA53"/>
    <mergeCell ref="AB51:AB53"/>
    <mergeCell ref="AC51:AC53"/>
    <mergeCell ref="AD51:AD53"/>
    <mergeCell ref="AE51:AE53"/>
    <mergeCell ref="AF51:AF53"/>
    <mergeCell ref="AG51:AG53"/>
    <mergeCell ref="AH51:AH53"/>
    <mergeCell ref="J52:J53"/>
    <mergeCell ref="Q52:Q53"/>
    <mergeCell ref="B54:B56"/>
    <mergeCell ref="C54:C56"/>
    <mergeCell ref="D54:D56"/>
    <mergeCell ref="E54:E56"/>
    <mergeCell ref="F54:F56"/>
    <mergeCell ref="G54:G56"/>
    <mergeCell ref="H54:H56"/>
    <mergeCell ref="I54:I55"/>
    <mergeCell ref="K54:K56"/>
    <mergeCell ref="L54:L56"/>
    <mergeCell ref="M54:M55"/>
    <mergeCell ref="N54:N56"/>
    <mergeCell ref="O54:O55"/>
    <mergeCell ref="P54:P56"/>
    <mergeCell ref="R54:R56"/>
    <mergeCell ref="S54:S56"/>
    <mergeCell ref="T54:T55"/>
    <mergeCell ref="U54:W56"/>
    <mergeCell ref="X54:Z56"/>
    <mergeCell ref="AA54:AA56"/>
    <mergeCell ref="AB54:AB56"/>
    <mergeCell ref="AC54:AC56"/>
    <mergeCell ref="AD54:AD56"/>
    <mergeCell ref="AE54:AE56"/>
    <mergeCell ref="AF54:AF56"/>
    <mergeCell ref="AG54:AG56"/>
    <mergeCell ref="AH54:AH56"/>
    <mergeCell ref="J55:J56"/>
    <mergeCell ref="Q55:Q56"/>
    <mergeCell ref="B57:B59"/>
    <mergeCell ref="C57:C59"/>
    <mergeCell ref="D57:D59"/>
    <mergeCell ref="E57:E59"/>
    <mergeCell ref="F57:F59"/>
    <mergeCell ref="G57:G59"/>
    <mergeCell ref="H57:H59"/>
    <mergeCell ref="I57:I58"/>
    <mergeCell ref="K57:K59"/>
    <mergeCell ref="L57:L59"/>
    <mergeCell ref="M57:M58"/>
    <mergeCell ref="N57:N59"/>
    <mergeCell ref="O57:O58"/>
    <mergeCell ref="P57:P59"/>
    <mergeCell ref="R57:R59"/>
    <mergeCell ref="S57:S59"/>
    <mergeCell ref="T57:T58"/>
    <mergeCell ref="U57:W59"/>
    <mergeCell ref="X57:Z59"/>
    <mergeCell ref="AA57:AA59"/>
    <mergeCell ref="AB57:AB59"/>
    <mergeCell ref="AC57:AC59"/>
    <mergeCell ref="AD57:AD59"/>
    <mergeCell ref="AE57:AE59"/>
    <mergeCell ref="AF57:AF59"/>
    <mergeCell ref="AG57:AG59"/>
    <mergeCell ref="AH57:AH59"/>
    <mergeCell ref="J58:J59"/>
    <mergeCell ref="Q58:Q59"/>
    <mergeCell ref="B60:B62"/>
    <mergeCell ref="C60:C62"/>
    <mergeCell ref="D60:D62"/>
    <mergeCell ref="E60:E62"/>
    <mergeCell ref="F60:F62"/>
    <mergeCell ref="G60:G62"/>
    <mergeCell ref="H60:H62"/>
    <mergeCell ref="I60:I61"/>
    <mergeCell ref="K60:K62"/>
    <mergeCell ref="L60:L62"/>
    <mergeCell ref="M60:M61"/>
    <mergeCell ref="N60:N62"/>
    <mergeCell ref="O60:O61"/>
    <mergeCell ref="P60:P62"/>
    <mergeCell ref="R60:R62"/>
    <mergeCell ref="S60:S62"/>
    <mergeCell ref="T60:T61"/>
    <mergeCell ref="U60:W62"/>
    <mergeCell ref="X60:Z62"/>
    <mergeCell ref="AA60:AA62"/>
    <mergeCell ref="AB60:AB62"/>
    <mergeCell ref="AC60:AC62"/>
    <mergeCell ref="AD60:AD62"/>
    <mergeCell ref="AE60:AE62"/>
    <mergeCell ref="AF60:AF62"/>
    <mergeCell ref="AG60:AG62"/>
    <mergeCell ref="AH60:AH62"/>
    <mergeCell ref="J61:J62"/>
    <mergeCell ref="Q61:Q62"/>
    <mergeCell ref="B63:B65"/>
    <mergeCell ref="C63:C65"/>
    <mergeCell ref="D63:D65"/>
    <mergeCell ref="E63:E65"/>
    <mergeCell ref="F63:F65"/>
    <mergeCell ref="G63:G65"/>
    <mergeCell ref="H63:H65"/>
    <mergeCell ref="I63:I64"/>
    <mergeCell ref="K63:K65"/>
    <mergeCell ref="L63:L65"/>
    <mergeCell ref="M63:M64"/>
    <mergeCell ref="N63:N65"/>
    <mergeCell ref="O63:O64"/>
    <mergeCell ref="P63:P65"/>
    <mergeCell ref="R63:R65"/>
    <mergeCell ref="S63:S65"/>
    <mergeCell ref="T63:T64"/>
    <mergeCell ref="U63:W65"/>
    <mergeCell ref="X63:Z65"/>
    <mergeCell ref="AA63:AA65"/>
    <mergeCell ref="AB63:AB65"/>
    <mergeCell ref="AC63:AC65"/>
    <mergeCell ref="AD63:AD65"/>
    <mergeCell ref="AE63:AE65"/>
    <mergeCell ref="AF63:AF65"/>
    <mergeCell ref="AG63:AG65"/>
    <mergeCell ref="AH63:AH65"/>
    <mergeCell ref="J64:J65"/>
    <mergeCell ref="Q64:Q65"/>
    <mergeCell ref="B66:B68"/>
    <mergeCell ref="C66:C68"/>
    <mergeCell ref="D66:D68"/>
    <mergeCell ref="E66:E68"/>
    <mergeCell ref="F66:F68"/>
    <mergeCell ref="G66:G68"/>
    <mergeCell ref="H66:H68"/>
    <mergeCell ref="I66:I67"/>
    <mergeCell ref="K66:K68"/>
    <mergeCell ref="L66:L68"/>
    <mergeCell ref="M66:M67"/>
    <mergeCell ref="N66:N68"/>
    <mergeCell ref="O66:O67"/>
    <mergeCell ref="P66:P68"/>
    <mergeCell ref="R66:R68"/>
    <mergeCell ref="S66:S68"/>
    <mergeCell ref="T66:T67"/>
    <mergeCell ref="U66:W68"/>
    <mergeCell ref="X66:Z68"/>
    <mergeCell ref="AA66:AA68"/>
    <mergeCell ref="AB66:AB68"/>
    <mergeCell ref="AC66:AC68"/>
    <mergeCell ref="AD66:AD68"/>
    <mergeCell ref="AE66:AE68"/>
    <mergeCell ref="AF66:AF68"/>
    <mergeCell ref="AG66:AG68"/>
    <mergeCell ref="AH66:AH68"/>
    <mergeCell ref="J67:J68"/>
    <mergeCell ref="Q67:Q68"/>
    <mergeCell ref="B69:B71"/>
    <mergeCell ref="C69:C71"/>
    <mergeCell ref="D69:D71"/>
    <mergeCell ref="E69:E71"/>
    <mergeCell ref="F69:F71"/>
    <mergeCell ref="G69:G71"/>
    <mergeCell ref="H69:H71"/>
    <mergeCell ref="I69:I70"/>
    <mergeCell ref="K69:K71"/>
    <mergeCell ref="L69:L71"/>
    <mergeCell ref="M69:M70"/>
    <mergeCell ref="N69:N71"/>
    <mergeCell ref="O69:O70"/>
    <mergeCell ref="P69:P71"/>
    <mergeCell ref="R69:R71"/>
    <mergeCell ref="S69:S71"/>
    <mergeCell ref="T69:T70"/>
    <mergeCell ref="U69:W71"/>
    <mergeCell ref="X69:Z71"/>
    <mergeCell ref="AA69:AA71"/>
    <mergeCell ref="AB69:AB71"/>
    <mergeCell ref="AC69:AC71"/>
    <mergeCell ref="AD69:AD71"/>
    <mergeCell ref="AE69:AE71"/>
    <mergeCell ref="AF69:AF71"/>
    <mergeCell ref="AG69:AG71"/>
    <mergeCell ref="AH69:AH71"/>
    <mergeCell ref="J70:J71"/>
    <mergeCell ref="Q70:Q71"/>
    <mergeCell ref="B72:B74"/>
    <mergeCell ref="C72:C74"/>
    <mergeCell ref="D72:D74"/>
    <mergeCell ref="E72:E74"/>
    <mergeCell ref="F72:F74"/>
    <mergeCell ref="G72:G74"/>
    <mergeCell ref="H72:H74"/>
    <mergeCell ref="I72:I73"/>
    <mergeCell ref="K72:K74"/>
    <mergeCell ref="L72:L74"/>
    <mergeCell ref="M72:M73"/>
    <mergeCell ref="N72:N74"/>
    <mergeCell ref="O72:O73"/>
    <mergeCell ref="P72:P74"/>
    <mergeCell ref="R72:R74"/>
    <mergeCell ref="S72:S74"/>
    <mergeCell ref="T72:T73"/>
    <mergeCell ref="U72:W74"/>
    <mergeCell ref="X72:Z74"/>
    <mergeCell ref="AA72:AA74"/>
    <mergeCell ref="AB72:AB74"/>
    <mergeCell ref="AC72:AC74"/>
    <mergeCell ref="AD72:AD74"/>
    <mergeCell ref="AE72:AE74"/>
    <mergeCell ref="AF72:AF74"/>
    <mergeCell ref="AG72:AG74"/>
    <mergeCell ref="AH72:AH74"/>
    <mergeCell ref="J73:J74"/>
    <mergeCell ref="Q73:Q74"/>
    <mergeCell ref="B75:B77"/>
    <mergeCell ref="C75:C77"/>
    <mergeCell ref="D75:D77"/>
    <mergeCell ref="E75:E77"/>
    <mergeCell ref="F75:F77"/>
    <mergeCell ref="G75:G77"/>
    <mergeCell ref="H75:H77"/>
    <mergeCell ref="I75:I76"/>
    <mergeCell ref="K75:K77"/>
    <mergeCell ref="L75:L77"/>
    <mergeCell ref="M75:M76"/>
    <mergeCell ref="N75:N77"/>
    <mergeCell ref="O75:O76"/>
    <mergeCell ref="P75:P77"/>
    <mergeCell ref="R75:R77"/>
    <mergeCell ref="S75:S77"/>
    <mergeCell ref="T75:T76"/>
    <mergeCell ref="U75:W77"/>
    <mergeCell ref="X75:Z77"/>
    <mergeCell ref="AA75:AA77"/>
    <mergeCell ref="AB75:AB77"/>
    <mergeCell ref="AC75:AC77"/>
    <mergeCell ref="AD75:AD77"/>
    <mergeCell ref="AE75:AE77"/>
    <mergeCell ref="AF75:AF77"/>
    <mergeCell ref="AG75:AG77"/>
    <mergeCell ref="AH75:AH77"/>
    <mergeCell ref="J76:J77"/>
    <mergeCell ref="Q76:Q77"/>
    <mergeCell ref="B78:B80"/>
    <mergeCell ref="C78:C80"/>
    <mergeCell ref="D78:D80"/>
    <mergeCell ref="E78:E80"/>
    <mergeCell ref="F78:F80"/>
    <mergeCell ref="G78:G80"/>
    <mergeCell ref="H78:H80"/>
    <mergeCell ref="I78:I79"/>
    <mergeCell ref="K78:K80"/>
    <mergeCell ref="L78:L80"/>
    <mergeCell ref="M78:M79"/>
    <mergeCell ref="N78:N80"/>
    <mergeCell ref="O78:O79"/>
    <mergeCell ref="P78:P80"/>
    <mergeCell ref="R78:R80"/>
    <mergeCell ref="S78:S80"/>
    <mergeCell ref="T78:T79"/>
    <mergeCell ref="U78:W80"/>
    <mergeCell ref="X78:Z80"/>
    <mergeCell ref="AA78:AA80"/>
    <mergeCell ref="AB78:AB80"/>
    <mergeCell ref="AC78:AC80"/>
    <mergeCell ref="AD78:AD80"/>
    <mergeCell ref="AE78:AE80"/>
    <mergeCell ref="AF78:AF80"/>
    <mergeCell ref="AG78:AG80"/>
    <mergeCell ref="AH78:AH80"/>
    <mergeCell ref="J79:J80"/>
    <mergeCell ref="Q79:Q80"/>
    <mergeCell ref="B81:B83"/>
    <mergeCell ref="C81:C83"/>
    <mergeCell ref="D81:D83"/>
    <mergeCell ref="E81:E83"/>
    <mergeCell ref="F81:F83"/>
    <mergeCell ref="G81:G83"/>
    <mergeCell ref="H81:H83"/>
    <mergeCell ref="I81:I82"/>
    <mergeCell ref="K81:K83"/>
    <mergeCell ref="L81:L83"/>
    <mergeCell ref="M81:M82"/>
    <mergeCell ref="N81:N83"/>
    <mergeCell ref="O81:O82"/>
    <mergeCell ref="P81:P83"/>
    <mergeCell ref="R81:R83"/>
    <mergeCell ref="S81:S83"/>
    <mergeCell ref="T81:T82"/>
    <mergeCell ref="U81:W83"/>
    <mergeCell ref="X81:Z83"/>
    <mergeCell ref="AA81:AA83"/>
    <mergeCell ref="AB81:AB83"/>
    <mergeCell ref="AC81:AC83"/>
    <mergeCell ref="AD81:AD83"/>
    <mergeCell ref="AE81:AE83"/>
    <mergeCell ref="AF81:AF83"/>
    <mergeCell ref="AG81:AG83"/>
    <mergeCell ref="AH81:AH83"/>
    <mergeCell ref="J82:J83"/>
    <mergeCell ref="Q82:Q83"/>
    <mergeCell ref="B84:B86"/>
    <mergeCell ref="C84:C86"/>
    <mergeCell ref="D84:D86"/>
    <mergeCell ref="E84:E86"/>
    <mergeCell ref="F84:F86"/>
    <mergeCell ref="G84:G86"/>
    <mergeCell ref="H84:H86"/>
    <mergeCell ref="I84:I85"/>
    <mergeCell ref="K84:K86"/>
    <mergeCell ref="L84:L86"/>
    <mergeCell ref="M84:M85"/>
    <mergeCell ref="N84:N86"/>
    <mergeCell ref="O84:O85"/>
    <mergeCell ref="P84:P86"/>
    <mergeCell ref="R84:R86"/>
    <mergeCell ref="S84:S86"/>
    <mergeCell ref="T84:T85"/>
    <mergeCell ref="U84:W86"/>
    <mergeCell ref="X84:Z86"/>
    <mergeCell ref="AA84:AA86"/>
    <mergeCell ref="AB84:AB86"/>
    <mergeCell ref="AC84:AC86"/>
    <mergeCell ref="AD84:AD86"/>
    <mergeCell ref="AE84:AE86"/>
    <mergeCell ref="AF84:AF86"/>
    <mergeCell ref="AG84:AG86"/>
    <mergeCell ref="AH84:AH86"/>
    <mergeCell ref="J85:J86"/>
    <mergeCell ref="Q85:Q86"/>
    <mergeCell ref="B87:B89"/>
    <mergeCell ref="C87:C89"/>
    <mergeCell ref="D87:D89"/>
    <mergeCell ref="E87:E89"/>
    <mergeCell ref="F87:F89"/>
    <mergeCell ref="G87:G89"/>
    <mergeCell ref="H87:H89"/>
    <mergeCell ref="I87:I88"/>
    <mergeCell ref="K87:K89"/>
    <mergeCell ref="L87:L89"/>
    <mergeCell ref="M87:M88"/>
    <mergeCell ref="N87:N89"/>
    <mergeCell ref="O87:O88"/>
    <mergeCell ref="P87:P89"/>
    <mergeCell ref="R87:R89"/>
    <mergeCell ref="S87:S89"/>
    <mergeCell ref="T87:T88"/>
    <mergeCell ref="U87:W89"/>
    <mergeCell ref="X87:Z89"/>
    <mergeCell ref="AA87:AA89"/>
    <mergeCell ref="AB87:AB89"/>
    <mergeCell ref="AC87:AC89"/>
    <mergeCell ref="AD87:AD89"/>
    <mergeCell ref="AE87:AE89"/>
    <mergeCell ref="AF87:AF89"/>
    <mergeCell ref="AG87:AG89"/>
    <mergeCell ref="AH87:AH89"/>
    <mergeCell ref="J88:J89"/>
    <mergeCell ref="Q88:Q89"/>
    <mergeCell ref="B90:B92"/>
    <mergeCell ref="C90:C92"/>
    <mergeCell ref="D90:D92"/>
    <mergeCell ref="E90:E92"/>
    <mergeCell ref="F90:F92"/>
    <mergeCell ref="G90:G92"/>
    <mergeCell ref="H90:H92"/>
    <mergeCell ref="I90:I91"/>
    <mergeCell ref="K90:K92"/>
    <mergeCell ref="L90:L92"/>
    <mergeCell ref="M90:M91"/>
    <mergeCell ref="N90:N92"/>
    <mergeCell ref="O90:O91"/>
    <mergeCell ref="P90:P92"/>
    <mergeCell ref="R90:R92"/>
    <mergeCell ref="S90:S92"/>
    <mergeCell ref="T90:T91"/>
    <mergeCell ref="U90:W92"/>
    <mergeCell ref="X90:Z92"/>
    <mergeCell ref="AA90:AA92"/>
    <mergeCell ref="AB90:AB92"/>
    <mergeCell ref="AC90:AC92"/>
    <mergeCell ref="AD90:AD92"/>
    <mergeCell ref="AE90:AE92"/>
    <mergeCell ref="AF90:AF92"/>
    <mergeCell ref="AG90:AG92"/>
    <mergeCell ref="AH90:AH92"/>
    <mergeCell ref="J91:J92"/>
    <mergeCell ref="Q91:Q92"/>
    <mergeCell ref="B93:B95"/>
    <mergeCell ref="C93:C95"/>
    <mergeCell ref="D93:D95"/>
    <mergeCell ref="E93:E95"/>
    <mergeCell ref="F93:F95"/>
    <mergeCell ref="G93:G95"/>
    <mergeCell ref="H93:H95"/>
    <mergeCell ref="I93:I94"/>
    <mergeCell ref="K93:K95"/>
    <mergeCell ref="L93:L95"/>
    <mergeCell ref="M93:M94"/>
    <mergeCell ref="N93:N95"/>
    <mergeCell ref="O93:O94"/>
    <mergeCell ref="P93:P95"/>
    <mergeCell ref="R93:R95"/>
    <mergeCell ref="S93:S95"/>
    <mergeCell ref="T93:T94"/>
    <mergeCell ref="U93:W95"/>
    <mergeCell ref="X93:Z95"/>
    <mergeCell ref="AA93:AA95"/>
    <mergeCell ref="AB93:AB95"/>
    <mergeCell ref="AC93:AC95"/>
    <mergeCell ref="AD93:AD95"/>
    <mergeCell ref="AE93:AE95"/>
    <mergeCell ref="AF93:AF95"/>
    <mergeCell ref="AG93:AG95"/>
    <mergeCell ref="AH93:AH95"/>
    <mergeCell ref="J94:J95"/>
    <mergeCell ref="Q94:Q95"/>
    <mergeCell ref="B96:B98"/>
    <mergeCell ref="C96:C98"/>
    <mergeCell ref="D96:D98"/>
    <mergeCell ref="E96:E98"/>
    <mergeCell ref="F96:F98"/>
    <mergeCell ref="G96:G98"/>
    <mergeCell ref="H96:H98"/>
    <mergeCell ref="I96:I97"/>
    <mergeCell ref="K96:K98"/>
    <mergeCell ref="L96:L98"/>
    <mergeCell ref="M96:M97"/>
    <mergeCell ref="N96:N98"/>
    <mergeCell ref="O96:O97"/>
    <mergeCell ref="P96:P98"/>
    <mergeCell ref="R96:R98"/>
    <mergeCell ref="S96:S98"/>
    <mergeCell ref="T96:T97"/>
    <mergeCell ref="U96:W98"/>
    <mergeCell ref="X96:Z98"/>
    <mergeCell ref="AA96:AA98"/>
    <mergeCell ref="AB96:AB98"/>
    <mergeCell ref="AC96:AC98"/>
    <mergeCell ref="AD96:AD98"/>
    <mergeCell ref="AE96:AE98"/>
    <mergeCell ref="AF96:AF98"/>
    <mergeCell ref="AG96:AG98"/>
    <mergeCell ref="AH96:AH98"/>
    <mergeCell ref="J97:J98"/>
    <mergeCell ref="Q97:Q98"/>
    <mergeCell ref="B99:B101"/>
    <mergeCell ref="C99:C101"/>
    <mergeCell ref="D99:D101"/>
    <mergeCell ref="E99:E101"/>
    <mergeCell ref="F99:F101"/>
    <mergeCell ref="G99:G101"/>
    <mergeCell ref="H99:H101"/>
    <mergeCell ref="I99:I100"/>
    <mergeCell ref="K99:K101"/>
    <mergeCell ref="L99:L101"/>
    <mergeCell ref="M99:M100"/>
    <mergeCell ref="N99:N101"/>
    <mergeCell ref="O99:O100"/>
    <mergeCell ref="P99:P101"/>
    <mergeCell ref="R99:R101"/>
    <mergeCell ref="S99:S101"/>
    <mergeCell ref="T99:T100"/>
    <mergeCell ref="U99:W101"/>
    <mergeCell ref="X99:Z101"/>
    <mergeCell ref="AA99:AA101"/>
    <mergeCell ref="AB99:AB101"/>
    <mergeCell ref="AC99:AC101"/>
    <mergeCell ref="AD99:AD101"/>
    <mergeCell ref="AE99:AE101"/>
    <mergeCell ref="AF99:AF101"/>
    <mergeCell ref="AG99:AG101"/>
    <mergeCell ref="AH99:AH101"/>
    <mergeCell ref="J100:J101"/>
    <mergeCell ref="Q100:Q101"/>
    <mergeCell ref="B102:B104"/>
    <mergeCell ref="C102:C104"/>
    <mergeCell ref="D102:D104"/>
    <mergeCell ref="E102:E104"/>
    <mergeCell ref="F102:F104"/>
    <mergeCell ref="G102:G104"/>
    <mergeCell ref="H102:H104"/>
    <mergeCell ref="I102:I103"/>
    <mergeCell ref="K102:K104"/>
    <mergeCell ref="L102:L104"/>
    <mergeCell ref="M102:M103"/>
    <mergeCell ref="N102:N104"/>
    <mergeCell ref="O102:O103"/>
    <mergeCell ref="P102:P104"/>
    <mergeCell ref="R102:R104"/>
    <mergeCell ref="S102:S104"/>
    <mergeCell ref="T102:T103"/>
    <mergeCell ref="U102:W104"/>
    <mergeCell ref="X102:Z104"/>
    <mergeCell ref="AA102:AA104"/>
    <mergeCell ref="AB102:AB104"/>
    <mergeCell ref="AC102:AC104"/>
    <mergeCell ref="AD102:AD104"/>
    <mergeCell ref="AE102:AE104"/>
    <mergeCell ref="AF102:AF104"/>
    <mergeCell ref="AG102:AG104"/>
    <mergeCell ref="AH102:AH104"/>
    <mergeCell ref="J103:J104"/>
    <mergeCell ref="Q103:Q104"/>
    <mergeCell ref="B105:B107"/>
    <mergeCell ref="C105:C107"/>
    <mergeCell ref="D105:D107"/>
    <mergeCell ref="E105:E107"/>
    <mergeCell ref="F105:F107"/>
    <mergeCell ref="G105:G107"/>
    <mergeCell ref="H105:H107"/>
    <mergeCell ref="I105:I106"/>
    <mergeCell ref="K105:K107"/>
    <mergeCell ref="L105:L107"/>
    <mergeCell ref="M105:M106"/>
    <mergeCell ref="N105:N107"/>
    <mergeCell ref="O105:O106"/>
    <mergeCell ref="P105:P107"/>
    <mergeCell ref="R105:R107"/>
    <mergeCell ref="S105:S107"/>
    <mergeCell ref="T105:T106"/>
    <mergeCell ref="U105:W107"/>
    <mergeCell ref="X105:Z107"/>
    <mergeCell ref="AA105:AA107"/>
    <mergeCell ref="AB105:AB107"/>
    <mergeCell ref="AC105:AC107"/>
    <mergeCell ref="AD105:AD107"/>
    <mergeCell ref="AE105:AE107"/>
    <mergeCell ref="AF105:AF107"/>
    <mergeCell ref="AG105:AG107"/>
    <mergeCell ref="AH105:AH107"/>
    <mergeCell ref="J106:J107"/>
    <mergeCell ref="Q106:Q107"/>
    <mergeCell ref="B108:B110"/>
    <mergeCell ref="C108:C110"/>
    <mergeCell ref="D108:D110"/>
    <mergeCell ref="E108:E110"/>
    <mergeCell ref="F108:F110"/>
    <mergeCell ref="G108:G110"/>
    <mergeCell ref="H108:H110"/>
    <mergeCell ref="I108:I109"/>
    <mergeCell ref="K108:K110"/>
    <mergeCell ref="L108:L110"/>
    <mergeCell ref="M108:M109"/>
    <mergeCell ref="N108:N110"/>
    <mergeCell ref="O108:O109"/>
    <mergeCell ref="P108:P110"/>
    <mergeCell ref="R108:R110"/>
    <mergeCell ref="S108:S110"/>
    <mergeCell ref="T108:T109"/>
    <mergeCell ref="U108:W110"/>
    <mergeCell ref="X108:Z110"/>
    <mergeCell ref="AA108:AA110"/>
    <mergeCell ref="AB108:AB110"/>
    <mergeCell ref="AC108:AC110"/>
    <mergeCell ref="AD108:AD110"/>
    <mergeCell ref="AE108:AE110"/>
    <mergeCell ref="AF108:AF110"/>
    <mergeCell ref="AG108:AG110"/>
    <mergeCell ref="AH108:AH110"/>
    <mergeCell ref="J109:J110"/>
    <mergeCell ref="Q109:Q110"/>
    <mergeCell ref="B111:B113"/>
    <mergeCell ref="C111:C113"/>
    <mergeCell ref="D111:D113"/>
    <mergeCell ref="E111:E113"/>
    <mergeCell ref="F111:F113"/>
    <mergeCell ref="G111:G113"/>
    <mergeCell ref="H111:H113"/>
    <mergeCell ref="I111:I112"/>
    <mergeCell ref="K111:K113"/>
    <mergeCell ref="L111:L113"/>
    <mergeCell ref="M111:M112"/>
    <mergeCell ref="N111:N113"/>
    <mergeCell ref="O111:O112"/>
    <mergeCell ref="P111:P113"/>
    <mergeCell ref="R111:R113"/>
    <mergeCell ref="S111:S113"/>
    <mergeCell ref="T111:T112"/>
    <mergeCell ref="U111:W113"/>
    <mergeCell ref="X111:Z113"/>
    <mergeCell ref="AA111:AA113"/>
    <mergeCell ref="AB111:AB113"/>
    <mergeCell ref="AC111:AC113"/>
    <mergeCell ref="AD111:AD113"/>
    <mergeCell ref="AE111:AE113"/>
    <mergeCell ref="AF111:AF113"/>
    <mergeCell ref="AG111:AG113"/>
    <mergeCell ref="AH111:AH113"/>
    <mergeCell ref="J112:J113"/>
    <mergeCell ref="Q112:Q113"/>
    <mergeCell ref="B114:B116"/>
    <mergeCell ref="C114:C116"/>
    <mergeCell ref="D114:D116"/>
    <mergeCell ref="E114:E116"/>
    <mergeCell ref="F114:F116"/>
    <mergeCell ref="G114:G116"/>
    <mergeCell ref="H114:H116"/>
    <mergeCell ref="I114:I115"/>
    <mergeCell ref="K114:K116"/>
    <mergeCell ref="L114:L116"/>
    <mergeCell ref="M114:M115"/>
    <mergeCell ref="N114:N116"/>
    <mergeCell ref="O114:O115"/>
    <mergeCell ref="P114:P116"/>
    <mergeCell ref="R114:R116"/>
    <mergeCell ref="S114:S116"/>
    <mergeCell ref="T114:T115"/>
    <mergeCell ref="U114:W116"/>
    <mergeCell ref="X114:Z116"/>
    <mergeCell ref="AA114:AA116"/>
    <mergeCell ref="AB114:AB116"/>
    <mergeCell ref="AC114:AC116"/>
    <mergeCell ref="AD114:AD116"/>
    <mergeCell ref="AE114:AE116"/>
    <mergeCell ref="AF114:AF116"/>
    <mergeCell ref="AG114:AG116"/>
    <mergeCell ref="AH114:AH116"/>
    <mergeCell ref="J115:J116"/>
    <mergeCell ref="Q115:Q116"/>
    <mergeCell ref="B117:B119"/>
    <mergeCell ref="C117:C119"/>
    <mergeCell ref="D117:D119"/>
    <mergeCell ref="E117:E119"/>
    <mergeCell ref="F117:F119"/>
    <mergeCell ref="G117:G119"/>
    <mergeCell ref="H117:H119"/>
    <mergeCell ref="I117:I118"/>
    <mergeCell ref="K117:K119"/>
    <mergeCell ref="L117:L119"/>
    <mergeCell ref="M117:M118"/>
    <mergeCell ref="N117:N119"/>
    <mergeCell ref="O117:O118"/>
    <mergeCell ref="P117:P119"/>
    <mergeCell ref="R117:R119"/>
    <mergeCell ref="S117:S119"/>
    <mergeCell ref="T117:T118"/>
    <mergeCell ref="U117:W119"/>
    <mergeCell ref="X117:Z119"/>
    <mergeCell ref="AA117:AA119"/>
    <mergeCell ref="AB117:AB119"/>
    <mergeCell ref="AC117:AC119"/>
    <mergeCell ref="AD117:AD119"/>
    <mergeCell ref="AE117:AE119"/>
    <mergeCell ref="AF117:AF119"/>
    <mergeCell ref="AG117:AG119"/>
    <mergeCell ref="AH117:AH119"/>
    <mergeCell ref="J118:J119"/>
    <mergeCell ref="Q118:Q119"/>
    <mergeCell ref="B120:B122"/>
    <mergeCell ref="C120:C122"/>
    <mergeCell ref="D120:D122"/>
    <mergeCell ref="E120:E122"/>
    <mergeCell ref="F120:F122"/>
    <mergeCell ref="G120:G122"/>
    <mergeCell ref="H120:H122"/>
    <mergeCell ref="I120:I121"/>
    <mergeCell ref="K120:K122"/>
    <mergeCell ref="L120:L122"/>
    <mergeCell ref="M120:M121"/>
    <mergeCell ref="N120:N122"/>
    <mergeCell ref="O120:O121"/>
    <mergeCell ref="P120:P122"/>
    <mergeCell ref="R120:R122"/>
    <mergeCell ref="S120:S122"/>
    <mergeCell ref="T120:T121"/>
    <mergeCell ref="U120:W122"/>
    <mergeCell ref="X120:Z122"/>
    <mergeCell ref="AA120:AA122"/>
    <mergeCell ref="AB120:AB122"/>
    <mergeCell ref="AC120:AC122"/>
    <mergeCell ref="AD120:AD122"/>
    <mergeCell ref="AE120:AE122"/>
    <mergeCell ref="AF120:AF122"/>
    <mergeCell ref="AG120:AG122"/>
    <mergeCell ref="AH120:AH122"/>
    <mergeCell ref="J121:J122"/>
    <mergeCell ref="Q121:Q122"/>
    <mergeCell ref="B123:B125"/>
    <mergeCell ref="C123:C125"/>
    <mergeCell ref="D123:D125"/>
    <mergeCell ref="E123:E125"/>
    <mergeCell ref="F123:F125"/>
    <mergeCell ref="G123:G125"/>
    <mergeCell ref="H123:H125"/>
    <mergeCell ref="I123:I124"/>
    <mergeCell ref="K123:K125"/>
    <mergeCell ref="L123:L125"/>
    <mergeCell ref="M123:M124"/>
    <mergeCell ref="N123:N125"/>
    <mergeCell ref="O123:O124"/>
    <mergeCell ref="P123:P125"/>
    <mergeCell ref="R123:R125"/>
    <mergeCell ref="S123:S125"/>
    <mergeCell ref="T123:T124"/>
    <mergeCell ref="U123:W125"/>
    <mergeCell ref="X123:Z125"/>
    <mergeCell ref="AA123:AA125"/>
    <mergeCell ref="AB123:AB125"/>
    <mergeCell ref="AC123:AC125"/>
    <mergeCell ref="AD123:AD125"/>
    <mergeCell ref="AE123:AE125"/>
    <mergeCell ref="AF123:AF125"/>
    <mergeCell ref="AG123:AG125"/>
    <mergeCell ref="AH123:AH125"/>
    <mergeCell ref="J124:J125"/>
    <mergeCell ref="Q124:Q125"/>
    <mergeCell ref="B126:B128"/>
    <mergeCell ref="C126:C128"/>
    <mergeCell ref="D126:D128"/>
    <mergeCell ref="E126:E128"/>
    <mergeCell ref="F126:F128"/>
    <mergeCell ref="G126:G128"/>
    <mergeCell ref="H126:H128"/>
    <mergeCell ref="I126:I127"/>
    <mergeCell ref="K126:K128"/>
    <mergeCell ref="L126:L128"/>
    <mergeCell ref="M126:M127"/>
    <mergeCell ref="N126:N128"/>
    <mergeCell ref="O126:O127"/>
    <mergeCell ref="P126:P128"/>
    <mergeCell ref="R126:R128"/>
    <mergeCell ref="S126:S128"/>
    <mergeCell ref="T126:T127"/>
    <mergeCell ref="U126:W128"/>
    <mergeCell ref="X126:Z128"/>
    <mergeCell ref="AA126:AA128"/>
    <mergeCell ref="AB126:AB128"/>
    <mergeCell ref="AC126:AC128"/>
    <mergeCell ref="AD126:AD128"/>
    <mergeCell ref="AE126:AE128"/>
    <mergeCell ref="AF126:AF128"/>
    <mergeCell ref="AG126:AG128"/>
    <mergeCell ref="AH126:AH128"/>
    <mergeCell ref="J127:J128"/>
    <mergeCell ref="Q127:Q128"/>
    <mergeCell ref="B129:B131"/>
    <mergeCell ref="C129:C131"/>
    <mergeCell ref="D129:D131"/>
    <mergeCell ref="E129:E131"/>
    <mergeCell ref="F129:F131"/>
    <mergeCell ref="G129:G131"/>
    <mergeCell ref="H129:H131"/>
    <mergeCell ref="I129:I130"/>
    <mergeCell ref="K129:K131"/>
    <mergeCell ref="L129:L131"/>
    <mergeCell ref="M129:M130"/>
    <mergeCell ref="N129:N131"/>
    <mergeCell ref="O129:O130"/>
    <mergeCell ref="P129:P131"/>
    <mergeCell ref="R129:R131"/>
    <mergeCell ref="S129:S131"/>
    <mergeCell ref="T129:T130"/>
    <mergeCell ref="U129:W131"/>
    <mergeCell ref="X129:Z131"/>
    <mergeCell ref="AA129:AA131"/>
    <mergeCell ref="AB129:AB131"/>
    <mergeCell ref="AC129:AC131"/>
    <mergeCell ref="AD129:AD131"/>
    <mergeCell ref="AE129:AE131"/>
    <mergeCell ref="AF129:AF131"/>
    <mergeCell ref="AG129:AG131"/>
    <mergeCell ref="AH129:AH131"/>
    <mergeCell ref="J130:J131"/>
    <mergeCell ref="Q130:Q131"/>
    <mergeCell ref="B132:B134"/>
    <mergeCell ref="C132:C134"/>
    <mergeCell ref="D132:D134"/>
    <mergeCell ref="E132:E134"/>
    <mergeCell ref="F132:F134"/>
    <mergeCell ref="G132:G134"/>
    <mergeCell ref="H132:H134"/>
    <mergeCell ref="I132:I133"/>
    <mergeCell ref="K132:K134"/>
    <mergeCell ref="L132:L134"/>
    <mergeCell ref="M132:M133"/>
    <mergeCell ref="N132:N134"/>
    <mergeCell ref="O132:O133"/>
    <mergeCell ref="P132:P134"/>
    <mergeCell ref="R132:R134"/>
    <mergeCell ref="S132:S134"/>
    <mergeCell ref="T132:T133"/>
    <mergeCell ref="U132:W134"/>
    <mergeCell ref="X132:Z134"/>
    <mergeCell ref="AA132:AA134"/>
    <mergeCell ref="AB132:AB134"/>
    <mergeCell ref="AC132:AC134"/>
    <mergeCell ref="AD132:AD134"/>
    <mergeCell ref="AE132:AE134"/>
    <mergeCell ref="AF132:AF134"/>
    <mergeCell ref="AG132:AG134"/>
    <mergeCell ref="AH132:AH134"/>
    <mergeCell ref="J133:J134"/>
    <mergeCell ref="Q133:Q134"/>
    <mergeCell ref="B135:B137"/>
    <mergeCell ref="C135:C137"/>
    <mergeCell ref="D135:D137"/>
    <mergeCell ref="E135:E137"/>
    <mergeCell ref="F135:F137"/>
    <mergeCell ref="G135:G137"/>
    <mergeCell ref="H135:H137"/>
    <mergeCell ref="I135:I136"/>
    <mergeCell ref="K135:K137"/>
    <mergeCell ref="L135:L137"/>
    <mergeCell ref="M135:M136"/>
    <mergeCell ref="N135:N137"/>
    <mergeCell ref="O135:O136"/>
    <mergeCell ref="P135:P137"/>
    <mergeCell ref="R135:R137"/>
    <mergeCell ref="S135:S137"/>
    <mergeCell ref="T135:T136"/>
    <mergeCell ref="U135:W137"/>
    <mergeCell ref="X135:Z137"/>
    <mergeCell ref="AA135:AA137"/>
    <mergeCell ref="AB135:AB137"/>
    <mergeCell ref="AC135:AC137"/>
    <mergeCell ref="AD135:AD137"/>
    <mergeCell ref="AE135:AE137"/>
    <mergeCell ref="AF135:AF137"/>
    <mergeCell ref="AG135:AG137"/>
    <mergeCell ref="AH135:AH137"/>
    <mergeCell ref="J136:J137"/>
    <mergeCell ref="Q136:Q137"/>
    <mergeCell ref="B138:B140"/>
    <mergeCell ref="C138:C140"/>
    <mergeCell ref="D138:D140"/>
    <mergeCell ref="E138:E140"/>
    <mergeCell ref="F138:F140"/>
    <mergeCell ref="G138:G140"/>
    <mergeCell ref="H138:H140"/>
    <mergeCell ref="I138:I139"/>
    <mergeCell ref="K138:K140"/>
    <mergeCell ref="L138:L140"/>
    <mergeCell ref="M138:M139"/>
    <mergeCell ref="N138:N140"/>
    <mergeCell ref="O138:O139"/>
    <mergeCell ref="P138:P140"/>
    <mergeCell ref="R138:R140"/>
    <mergeCell ref="S138:S140"/>
    <mergeCell ref="T138:T139"/>
    <mergeCell ref="U138:W140"/>
    <mergeCell ref="X138:Z140"/>
    <mergeCell ref="AA138:AA140"/>
    <mergeCell ref="AB138:AB140"/>
    <mergeCell ref="AC138:AC140"/>
    <mergeCell ref="AD138:AD140"/>
    <mergeCell ref="AE138:AE140"/>
    <mergeCell ref="AF138:AF140"/>
    <mergeCell ref="AG138:AG140"/>
    <mergeCell ref="AH138:AH140"/>
    <mergeCell ref="J139:J140"/>
    <mergeCell ref="Q139:Q140"/>
    <mergeCell ref="B141:B143"/>
    <mergeCell ref="C141:C143"/>
    <mergeCell ref="D141:D143"/>
    <mergeCell ref="E141:E143"/>
    <mergeCell ref="F141:F143"/>
    <mergeCell ref="G141:G143"/>
    <mergeCell ref="H141:H143"/>
    <mergeCell ref="I141:I142"/>
    <mergeCell ref="K141:K143"/>
    <mergeCell ref="L141:L143"/>
    <mergeCell ref="M141:M142"/>
    <mergeCell ref="N141:N143"/>
    <mergeCell ref="O141:O142"/>
    <mergeCell ref="P141:P143"/>
    <mergeCell ref="R141:R143"/>
    <mergeCell ref="S141:S143"/>
    <mergeCell ref="T141:T142"/>
    <mergeCell ref="U141:W143"/>
    <mergeCell ref="X141:Z143"/>
    <mergeCell ref="AA141:AA143"/>
    <mergeCell ref="AB141:AB143"/>
    <mergeCell ref="AC141:AC143"/>
    <mergeCell ref="AD141:AD143"/>
    <mergeCell ref="AE141:AE143"/>
    <mergeCell ref="AF141:AF143"/>
    <mergeCell ref="AG141:AG143"/>
    <mergeCell ref="AH141:AH143"/>
    <mergeCell ref="J142:J143"/>
    <mergeCell ref="Q142:Q143"/>
    <mergeCell ref="B144:B146"/>
    <mergeCell ref="C144:C146"/>
    <mergeCell ref="D144:D146"/>
    <mergeCell ref="E144:E146"/>
    <mergeCell ref="F144:F146"/>
    <mergeCell ref="G144:G146"/>
    <mergeCell ref="H144:H146"/>
    <mergeCell ref="I144:I145"/>
    <mergeCell ref="K144:K146"/>
    <mergeCell ref="L144:L146"/>
    <mergeCell ref="M144:M145"/>
    <mergeCell ref="N144:N146"/>
    <mergeCell ref="O144:O145"/>
    <mergeCell ref="P144:P146"/>
    <mergeCell ref="R144:R146"/>
    <mergeCell ref="S144:S146"/>
    <mergeCell ref="T144:T145"/>
    <mergeCell ref="U144:W146"/>
    <mergeCell ref="X144:Z146"/>
    <mergeCell ref="AA144:AA146"/>
    <mergeCell ref="AB144:AB146"/>
    <mergeCell ref="AC144:AC146"/>
    <mergeCell ref="AD144:AD146"/>
    <mergeCell ref="AE144:AE146"/>
    <mergeCell ref="AF144:AF146"/>
    <mergeCell ref="AG144:AG146"/>
    <mergeCell ref="AH144:AH146"/>
    <mergeCell ref="J145:J146"/>
    <mergeCell ref="Q145:Q146"/>
    <mergeCell ref="B147:B149"/>
    <mergeCell ref="C147:C149"/>
    <mergeCell ref="D147:D149"/>
    <mergeCell ref="E147:E149"/>
    <mergeCell ref="F147:F149"/>
    <mergeCell ref="G147:G149"/>
    <mergeCell ref="H147:H149"/>
    <mergeCell ref="I147:I148"/>
    <mergeCell ref="K147:K149"/>
    <mergeCell ref="L147:L149"/>
    <mergeCell ref="M147:M148"/>
    <mergeCell ref="N147:N149"/>
    <mergeCell ref="O147:O148"/>
    <mergeCell ref="P147:P149"/>
    <mergeCell ref="R147:R149"/>
    <mergeCell ref="S147:S149"/>
    <mergeCell ref="T147:T148"/>
    <mergeCell ref="U147:W149"/>
    <mergeCell ref="X147:Z149"/>
    <mergeCell ref="AA147:AA149"/>
    <mergeCell ref="AB147:AB149"/>
    <mergeCell ref="AC147:AC149"/>
    <mergeCell ref="AD147:AD149"/>
    <mergeCell ref="AE147:AE149"/>
    <mergeCell ref="AF147:AF149"/>
    <mergeCell ref="AG147:AG149"/>
    <mergeCell ref="AH147:AH149"/>
    <mergeCell ref="J148:J149"/>
    <mergeCell ref="Q148:Q149"/>
    <mergeCell ref="B150:B152"/>
    <mergeCell ref="C150:C152"/>
    <mergeCell ref="D150:D152"/>
    <mergeCell ref="E150:E152"/>
    <mergeCell ref="F150:F152"/>
    <mergeCell ref="G150:G152"/>
    <mergeCell ref="H150:H152"/>
    <mergeCell ref="I150:I151"/>
    <mergeCell ref="K150:K152"/>
    <mergeCell ref="L150:L152"/>
    <mergeCell ref="M150:M151"/>
    <mergeCell ref="N150:N152"/>
    <mergeCell ref="O150:O151"/>
    <mergeCell ref="P150:P152"/>
    <mergeCell ref="R150:R152"/>
    <mergeCell ref="S150:S152"/>
    <mergeCell ref="T150:T151"/>
    <mergeCell ref="U150:W152"/>
    <mergeCell ref="X150:Z152"/>
    <mergeCell ref="AA150:AA152"/>
    <mergeCell ref="AB150:AB152"/>
    <mergeCell ref="AC150:AC152"/>
    <mergeCell ref="AD150:AD152"/>
    <mergeCell ref="AE150:AE152"/>
    <mergeCell ref="AF150:AF152"/>
    <mergeCell ref="AG150:AG152"/>
    <mergeCell ref="AH150:AH152"/>
    <mergeCell ref="J151:J152"/>
    <mergeCell ref="Q151:Q152"/>
    <mergeCell ref="B153:B155"/>
    <mergeCell ref="C153:C155"/>
    <mergeCell ref="D153:D155"/>
    <mergeCell ref="E153:E155"/>
    <mergeCell ref="F153:F155"/>
    <mergeCell ref="G153:G155"/>
    <mergeCell ref="H153:H155"/>
    <mergeCell ref="I153:I154"/>
    <mergeCell ref="K153:K155"/>
    <mergeCell ref="L153:L155"/>
    <mergeCell ref="M153:M154"/>
    <mergeCell ref="N153:N155"/>
    <mergeCell ref="O153:O154"/>
    <mergeCell ref="P153:P155"/>
    <mergeCell ref="R153:R155"/>
    <mergeCell ref="S153:S155"/>
    <mergeCell ref="T153:T154"/>
    <mergeCell ref="U153:W155"/>
    <mergeCell ref="X153:Z155"/>
    <mergeCell ref="AA153:AA155"/>
    <mergeCell ref="AB153:AB155"/>
    <mergeCell ref="AC153:AC155"/>
    <mergeCell ref="AD153:AD155"/>
    <mergeCell ref="AE153:AE155"/>
    <mergeCell ref="AF153:AF155"/>
    <mergeCell ref="AG153:AG155"/>
    <mergeCell ref="AH153:AH155"/>
    <mergeCell ref="J154:J155"/>
    <mergeCell ref="Q154:Q155"/>
    <mergeCell ref="B156:B158"/>
    <mergeCell ref="C156:C158"/>
    <mergeCell ref="D156:D158"/>
    <mergeCell ref="E156:E158"/>
    <mergeCell ref="F156:F158"/>
    <mergeCell ref="G156:G158"/>
    <mergeCell ref="H156:H158"/>
    <mergeCell ref="I156:I157"/>
    <mergeCell ref="K156:K158"/>
    <mergeCell ref="L156:L158"/>
    <mergeCell ref="M156:M157"/>
    <mergeCell ref="N156:N158"/>
    <mergeCell ref="O156:O157"/>
    <mergeCell ref="P156:P158"/>
    <mergeCell ref="R156:R158"/>
    <mergeCell ref="S156:S158"/>
    <mergeCell ref="T156:T157"/>
    <mergeCell ref="U156:W158"/>
    <mergeCell ref="X156:Z158"/>
    <mergeCell ref="AA156:AA158"/>
    <mergeCell ref="AB156:AB158"/>
    <mergeCell ref="AC156:AC158"/>
    <mergeCell ref="AD156:AD158"/>
    <mergeCell ref="AE156:AE158"/>
    <mergeCell ref="AF156:AF158"/>
    <mergeCell ref="AG156:AG158"/>
    <mergeCell ref="AH156:AH158"/>
    <mergeCell ref="J157:J158"/>
    <mergeCell ref="Q157:Q158"/>
    <mergeCell ref="B159:B161"/>
    <mergeCell ref="C159:C161"/>
    <mergeCell ref="D159:D161"/>
    <mergeCell ref="E159:E161"/>
    <mergeCell ref="F159:F161"/>
    <mergeCell ref="G159:G161"/>
    <mergeCell ref="H159:H161"/>
    <mergeCell ref="I159:I160"/>
    <mergeCell ref="K159:K161"/>
    <mergeCell ref="L159:L161"/>
    <mergeCell ref="M159:M160"/>
    <mergeCell ref="N159:N161"/>
    <mergeCell ref="O159:O160"/>
    <mergeCell ref="P159:P161"/>
    <mergeCell ref="R159:R161"/>
    <mergeCell ref="S159:S161"/>
    <mergeCell ref="T159:T160"/>
    <mergeCell ref="U159:W161"/>
    <mergeCell ref="X159:Z161"/>
    <mergeCell ref="AA159:AA161"/>
    <mergeCell ref="AB159:AB161"/>
    <mergeCell ref="AC159:AC161"/>
    <mergeCell ref="AD159:AD161"/>
    <mergeCell ref="AE159:AE161"/>
    <mergeCell ref="AF159:AF161"/>
    <mergeCell ref="AG159:AG161"/>
    <mergeCell ref="AH159:AH161"/>
    <mergeCell ref="J160:J161"/>
    <mergeCell ref="Q160:Q161"/>
    <mergeCell ref="B162:B164"/>
    <mergeCell ref="C162:C164"/>
    <mergeCell ref="D162:D164"/>
    <mergeCell ref="E162:E164"/>
    <mergeCell ref="F162:F164"/>
    <mergeCell ref="G162:G164"/>
    <mergeCell ref="H162:H164"/>
    <mergeCell ref="I162:I163"/>
    <mergeCell ref="K162:K164"/>
    <mergeCell ref="L162:L164"/>
    <mergeCell ref="M162:M163"/>
    <mergeCell ref="N162:N164"/>
    <mergeCell ref="O162:O163"/>
    <mergeCell ref="P162:P164"/>
    <mergeCell ref="R162:R164"/>
    <mergeCell ref="S162:S164"/>
    <mergeCell ref="T162:T163"/>
    <mergeCell ref="U162:W164"/>
    <mergeCell ref="X162:Z164"/>
    <mergeCell ref="AA162:AA164"/>
    <mergeCell ref="AB162:AB164"/>
    <mergeCell ref="AC162:AC164"/>
    <mergeCell ref="AD162:AD164"/>
    <mergeCell ref="AE162:AE164"/>
    <mergeCell ref="AF162:AF164"/>
    <mergeCell ref="AG162:AG164"/>
    <mergeCell ref="AH162:AH164"/>
    <mergeCell ref="J163:J164"/>
    <mergeCell ref="Q163:Q164"/>
    <mergeCell ref="B165:B167"/>
    <mergeCell ref="C165:C167"/>
    <mergeCell ref="D165:D167"/>
    <mergeCell ref="E165:E167"/>
    <mergeCell ref="F165:F167"/>
    <mergeCell ref="G165:G167"/>
    <mergeCell ref="H165:H167"/>
    <mergeCell ref="I165:I166"/>
    <mergeCell ref="K165:K167"/>
    <mergeCell ref="L165:L167"/>
    <mergeCell ref="M165:M166"/>
    <mergeCell ref="N165:N167"/>
    <mergeCell ref="O165:O166"/>
    <mergeCell ref="P165:P167"/>
    <mergeCell ref="R165:R167"/>
    <mergeCell ref="S165:S167"/>
    <mergeCell ref="T165:T166"/>
    <mergeCell ref="U165:W167"/>
    <mergeCell ref="X165:Z167"/>
    <mergeCell ref="AA165:AA167"/>
    <mergeCell ref="AB165:AB167"/>
    <mergeCell ref="AC165:AC167"/>
    <mergeCell ref="AD165:AD167"/>
    <mergeCell ref="AE165:AE167"/>
    <mergeCell ref="AF165:AF167"/>
    <mergeCell ref="AG165:AG167"/>
    <mergeCell ref="AH165:AH167"/>
    <mergeCell ref="J166:J167"/>
    <mergeCell ref="Q166:Q167"/>
    <mergeCell ref="B168:B170"/>
    <mergeCell ref="C168:C170"/>
    <mergeCell ref="D168:D170"/>
    <mergeCell ref="E168:E170"/>
    <mergeCell ref="F168:F170"/>
    <mergeCell ref="G168:G170"/>
    <mergeCell ref="H168:H170"/>
    <mergeCell ref="I168:I169"/>
    <mergeCell ref="K168:K170"/>
    <mergeCell ref="L168:L170"/>
    <mergeCell ref="M168:M169"/>
    <mergeCell ref="N168:N170"/>
    <mergeCell ref="O168:O169"/>
    <mergeCell ref="P168:P170"/>
    <mergeCell ref="R168:R170"/>
    <mergeCell ref="S168:S170"/>
    <mergeCell ref="T168:T169"/>
    <mergeCell ref="U168:W170"/>
    <mergeCell ref="X168:Z170"/>
    <mergeCell ref="AA168:AA170"/>
    <mergeCell ref="AB168:AB170"/>
    <mergeCell ref="AC168:AC170"/>
    <mergeCell ref="AD168:AD170"/>
    <mergeCell ref="AE168:AE170"/>
    <mergeCell ref="AF168:AF170"/>
    <mergeCell ref="AG168:AG170"/>
    <mergeCell ref="AH168:AH170"/>
    <mergeCell ref="J169:J170"/>
    <mergeCell ref="Q169:Q170"/>
    <mergeCell ref="B171:B173"/>
    <mergeCell ref="C171:C173"/>
    <mergeCell ref="D171:D173"/>
    <mergeCell ref="E171:E173"/>
    <mergeCell ref="F171:F173"/>
    <mergeCell ref="G171:G173"/>
    <mergeCell ref="H171:H173"/>
    <mergeCell ref="I171:I172"/>
    <mergeCell ref="K171:K173"/>
    <mergeCell ref="L171:L173"/>
    <mergeCell ref="M171:M172"/>
    <mergeCell ref="N171:N173"/>
    <mergeCell ref="O171:O172"/>
    <mergeCell ref="P171:P173"/>
    <mergeCell ref="R171:R173"/>
    <mergeCell ref="S171:S173"/>
    <mergeCell ref="T171:T172"/>
    <mergeCell ref="U171:W173"/>
    <mergeCell ref="X171:Z173"/>
    <mergeCell ref="AA171:AA173"/>
    <mergeCell ref="AB171:AB173"/>
    <mergeCell ref="AC171:AC173"/>
    <mergeCell ref="AD171:AD173"/>
    <mergeCell ref="AE171:AE173"/>
    <mergeCell ref="AF171:AF173"/>
    <mergeCell ref="AG171:AG173"/>
    <mergeCell ref="AH171:AH173"/>
    <mergeCell ref="J172:J173"/>
    <mergeCell ref="Q172:Q173"/>
    <mergeCell ref="B174:B176"/>
    <mergeCell ref="C174:C176"/>
    <mergeCell ref="D174:D176"/>
    <mergeCell ref="E174:E176"/>
    <mergeCell ref="F174:F176"/>
    <mergeCell ref="G174:G176"/>
    <mergeCell ref="H174:H176"/>
    <mergeCell ref="I174:I175"/>
    <mergeCell ref="K174:K176"/>
    <mergeCell ref="L174:L176"/>
    <mergeCell ref="M174:M175"/>
    <mergeCell ref="N174:N176"/>
    <mergeCell ref="O174:O175"/>
    <mergeCell ref="P174:P176"/>
    <mergeCell ref="R174:R176"/>
    <mergeCell ref="S174:S176"/>
    <mergeCell ref="T174:T175"/>
    <mergeCell ref="U174:W176"/>
    <mergeCell ref="X174:Z176"/>
    <mergeCell ref="AA174:AA176"/>
    <mergeCell ref="AB174:AB176"/>
    <mergeCell ref="AC174:AC176"/>
    <mergeCell ref="AD174:AD176"/>
    <mergeCell ref="AE174:AE176"/>
    <mergeCell ref="AF174:AF176"/>
    <mergeCell ref="AG174:AG176"/>
    <mergeCell ref="AH174:AH176"/>
    <mergeCell ref="J175:J176"/>
    <mergeCell ref="Q175:Q176"/>
    <mergeCell ref="B177:B179"/>
    <mergeCell ref="C177:C179"/>
    <mergeCell ref="D177:D179"/>
    <mergeCell ref="E177:E179"/>
    <mergeCell ref="F177:F179"/>
    <mergeCell ref="G177:G179"/>
    <mergeCell ref="H177:H179"/>
    <mergeCell ref="I177:I178"/>
    <mergeCell ref="K177:K179"/>
    <mergeCell ref="L177:L179"/>
    <mergeCell ref="M177:M178"/>
    <mergeCell ref="N177:N179"/>
    <mergeCell ref="O177:O178"/>
    <mergeCell ref="P177:P179"/>
    <mergeCell ref="R177:R179"/>
    <mergeCell ref="S177:S179"/>
    <mergeCell ref="T177:T178"/>
    <mergeCell ref="U177:W179"/>
    <mergeCell ref="X177:Z179"/>
    <mergeCell ref="AA177:AA179"/>
    <mergeCell ref="AB177:AB179"/>
    <mergeCell ref="AC177:AC179"/>
    <mergeCell ref="AD177:AD179"/>
    <mergeCell ref="AE177:AE179"/>
    <mergeCell ref="AF177:AF179"/>
    <mergeCell ref="AG177:AG179"/>
    <mergeCell ref="AH177:AH179"/>
    <mergeCell ref="J178:J179"/>
    <mergeCell ref="Q178:Q179"/>
    <mergeCell ref="B180:B182"/>
    <mergeCell ref="C180:C182"/>
    <mergeCell ref="D180:D182"/>
    <mergeCell ref="E180:E182"/>
    <mergeCell ref="F180:F182"/>
    <mergeCell ref="G180:G182"/>
    <mergeCell ref="H180:H182"/>
    <mergeCell ref="I180:I181"/>
    <mergeCell ref="K180:K182"/>
    <mergeCell ref="L180:L182"/>
    <mergeCell ref="M180:M181"/>
    <mergeCell ref="N180:N182"/>
    <mergeCell ref="O180:O181"/>
    <mergeCell ref="P180:P182"/>
    <mergeCell ref="R180:R182"/>
    <mergeCell ref="S180:S182"/>
    <mergeCell ref="T180:T181"/>
    <mergeCell ref="U180:W182"/>
    <mergeCell ref="X180:Z182"/>
    <mergeCell ref="AA180:AA182"/>
    <mergeCell ref="AB180:AB182"/>
    <mergeCell ref="AC180:AC182"/>
    <mergeCell ref="AD180:AD182"/>
    <mergeCell ref="AE180:AE182"/>
    <mergeCell ref="AF180:AF182"/>
    <mergeCell ref="AG180:AG182"/>
    <mergeCell ref="AH180:AH182"/>
    <mergeCell ref="J181:J182"/>
    <mergeCell ref="Q181:Q182"/>
    <mergeCell ref="B183:B185"/>
    <mergeCell ref="C183:C185"/>
    <mergeCell ref="D183:D185"/>
    <mergeCell ref="E183:E185"/>
    <mergeCell ref="F183:F185"/>
    <mergeCell ref="G183:G185"/>
    <mergeCell ref="H183:H185"/>
    <mergeCell ref="I183:I184"/>
    <mergeCell ref="K183:K185"/>
    <mergeCell ref="L183:L185"/>
    <mergeCell ref="M183:M184"/>
    <mergeCell ref="N183:N185"/>
    <mergeCell ref="O183:O184"/>
    <mergeCell ref="P183:P185"/>
    <mergeCell ref="R183:R185"/>
    <mergeCell ref="S183:S185"/>
    <mergeCell ref="T183:T184"/>
    <mergeCell ref="U183:W185"/>
    <mergeCell ref="X183:Z185"/>
    <mergeCell ref="AA183:AA185"/>
    <mergeCell ref="AB183:AB185"/>
    <mergeCell ref="AC183:AC185"/>
    <mergeCell ref="AD183:AD185"/>
    <mergeCell ref="AE183:AE185"/>
    <mergeCell ref="AF183:AF185"/>
    <mergeCell ref="AG183:AG185"/>
    <mergeCell ref="AH183:AH185"/>
    <mergeCell ref="J184:J185"/>
    <mergeCell ref="Q184:Q185"/>
    <mergeCell ref="B186:B188"/>
    <mergeCell ref="C186:C188"/>
    <mergeCell ref="D186:D188"/>
    <mergeCell ref="E186:E188"/>
    <mergeCell ref="F186:F188"/>
    <mergeCell ref="G186:G188"/>
    <mergeCell ref="H186:H188"/>
    <mergeCell ref="I186:I187"/>
    <mergeCell ref="K186:K188"/>
    <mergeCell ref="L186:L188"/>
    <mergeCell ref="M186:M187"/>
    <mergeCell ref="N186:N188"/>
    <mergeCell ref="O186:O187"/>
    <mergeCell ref="P186:P188"/>
    <mergeCell ref="R186:R188"/>
    <mergeCell ref="S186:S188"/>
    <mergeCell ref="T186:T187"/>
    <mergeCell ref="U186:W188"/>
    <mergeCell ref="X186:Z188"/>
    <mergeCell ref="AA186:AA188"/>
    <mergeCell ref="AB186:AB188"/>
    <mergeCell ref="AC186:AC188"/>
    <mergeCell ref="AD186:AD188"/>
    <mergeCell ref="AE186:AE188"/>
    <mergeCell ref="AF186:AF188"/>
    <mergeCell ref="AG186:AG188"/>
    <mergeCell ref="AH186:AH188"/>
    <mergeCell ref="J187:J188"/>
    <mergeCell ref="Q187:Q188"/>
    <mergeCell ref="B189:B191"/>
    <mergeCell ref="C189:C191"/>
    <mergeCell ref="D189:D191"/>
    <mergeCell ref="E189:E191"/>
    <mergeCell ref="F189:F191"/>
    <mergeCell ref="G189:G191"/>
    <mergeCell ref="H189:H191"/>
    <mergeCell ref="I189:I190"/>
    <mergeCell ref="K189:K191"/>
    <mergeCell ref="L189:L191"/>
    <mergeCell ref="M189:M190"/>
    <mergeCell ref="N189:N191"/>
    <mergeCell ref="O189:O190"/>
    <mergeCell ref="P189:P191"/>
    <mergeCell ref="R189:R191"/>
    <mergeCell ref="S189:S191"/>
    <mergeCell ref="T189:T190"/>
    <mergeCell ref="U189:W191"/>
    <mergeCell ref="X189:Z191"/>
    <mergeCell ref="AA189:AA191"/>
    <mergeCell ref="AB189:AB191"/>
    <mergeCell ref="AC189:AC191"/>
    <mergeCell ref="AD189:AD191"/>
    <mergeCell ref="AE189:AE191"/>
    <mergeCell ref="AF189:AF191"/>
    <mergeCell ref="AG189:AG191"/>
    <mergeCell ref="AH189:AH191"/>
    <mergeCell ref="J190:J191"/>
    <mergeCell ref="Q190:Q191"/>
    <mergeCell ref="B192:B194"/>
    <mergeCell ref="C192:C194"/>
    <mergeCell ref="D192:D194"/>
    <mergeCell ref="E192:E194"/>
    <mergeCell ref="F192:F194"/>
    <mergeCell ref="G192:G194"/>
    <mergeCell ref="H192:H194"/>
    <mergeCell ref="I192:I193"/>
    <mergeCell ref="K192:K194"/>
    <mergeCell ref="L192:L194"/>
    <mergeCell ref="M192:M193"/>
    <mergeCell ref="N192:N194"/>
    <mergeCell ref="O192:O193"/>
    <mergeCell ref="P192:P194"/>
    <mergeCell ref="R192:R194"/>
    <mergeCell ref="S192:S194"/>
    <mergeCell ref="T192:T193"/>
    <mergeCell ref="U192:W194"/>
    <mergeCell ref="X192:Z194"/>
    <mergeCell ref="AA192:AA194"/>
    <mergeCell ref="AB192:AB194"/>
    <mergeCell ref="AC192:AC194"/>
    <mergeCell ref="AD192:AD194"/>
    <mergeCell ref="AE192:AE194"/>
    <mergeCell ref="AF192:AF194"/>
    <mergeCell ref="AG192:AG194"/>
    <mergeCell ref="AH192:AH194"/>
    <mergeCell ref="J193:J194"/>
    <mergeCell ref="Q193:Q194"/>
    <mergeCell ref="B195:B197"/>
    <mergeCell ref="C195:C197"/>
    <mergeCell ref="D195:D197"/>
    <mergeCell ref="E195:E197"/>
    <mergeCell ref="F195:F197"/>
    <mergeCell ref="G195:G197"/>
    <mergeCell ref="H195:H197"/>
    <mergeCell ref="I195:I196"/>
    <mergeCell ref="K195:K197"/>
    <mergeCell ref="L195:L197"/>
    <mergeCell ref="M195:M196"/>
    <mergeCell ref="N195:N197"/>
    <mergeCell ref="O195:O196"/>
    <mergeCell ref="P195:P197"/>
    <mergeCell ref="R195:R197"/>
    <mergeCell ref="S195:S197"/>
    <mergeCell ref="T195:T196"/>
    <mergeCell ref="U195:W197"/>
    <mergeCell ref="X195:Z197"/>
    <mergeCell ref="AA195:AA197"/>
    <mergeCell ref="AB195:AB197"/>
    <mergeCell ref="AC195:AC197"/>
    <mergeCell ref="AD195:AD197"/>
    <mergeCell ref="AE195:AE197"/>
    <mergeCell ref="AF195:AF197"/>
    <mergeCell ref="AG195:AG197"/>
    <mergeCell ref="AH195:AH197"/>
    <mergeCell ref="J196:J197"/>
    <mergeCell ref="Q196:Q197"/>
    <mergeCell ref="B198:B200"/>
    <mergeCell ref="C198:C200"/>
    <mergeCell ref="D198:D200"/>
    <mergeCell ref="E198:E200"/>
    <mergeCell ref="F198:F200"/>
    <mergeCell ref="G198:G200"/>
    <mergeCell ref="H198:H200"/>
    <mergeCell ref="I198:I199"/>
    <mergeCell ref="K198:K200"/>
    <mergeCell ref="L198:L200"/>
    <mergeCell ref="M198:M199"/>
    <mergeCell ref="N198:N200"/>
    <mergeCell ref="O198:O199"/>
    <mergeCell ref="P198:P200"/>
    <mergeCell ref="R198:R200"/>
    <mergeCell ref="S198:S200"/>
    <mergeCell ref="T198:T199"/>
    <mergeCell ref="U198:W200"/>
    <mergeCell ref="X198:Z200"/>
    <mergeCell ref="AA198:AA200"/>
    <mergeCell ref="AB198:AB200"/>
    <mergeCell ref="AC198:AC200"/>
    <mergeCell ref="AD198:AD200"/>
    <mergeCell ref="AE198:AE200"/>
    <mergeCell ref="AF198:AF200"/>
    <mergeCell ref="AG198:AG200"/>
    <mergeCell ref="AH198:AH200"/>
    <mergeCell ref="J199:J200"/>
    <mergeCell ref="Q199:Q200"/>
    <mergeCell ref="B201:B203"/>
    <mergeCell ref="C201:C203"/>
    <mergeCell ref="D201:D203"/>
    <mergeCell ref="E201:E203"/>
    <mergeCell ref="F201:F203"/>
    <mergeCell ref="G201:G203"/>
    <mergeCell ref="H201:H203"/>
    <mergeCell ref="I201:I202"/>
    <mergeCell ref="K201:K203"/>
    <mergeCell ref="L201:L203"/>
    <mergeCell ref="M201:M202"/>
    <mergeCell ref="N201:N203"/>
    <mergeCell ref="O201:O202"/>
    <mergeCell ref="P201:P203"/>
    <mergeCell ref="R201:R203"/>
    <mergeCell ref="S201:S203"/>
    <mergeCell ref="T201:T202"/>
    <mergeCell ref="U201:W203"/>
    <mergeCell ref="X201:Z203"/>
    <mergeCell ref="AA201:AA203"/>
    <mergeCell ref="AB201:AB203"/>
    <mergeCell ref="AC201:AC203"/>
    <mergeCell ref="AD201:AD203"/>
    <mergeCell ref="AE201:AE203"/>
    <mergeCell ref="AF201:AF203"/>
    <mergeCell ref="AG201:AG203"/>
    <mergeCell ref="AH201:AH203"/>
    <mergeCell ref="J202:J203"/>
    <mergeCell ref="Q202:Q203"/>
    <mergeCell ref="B204:B206"/>
    <mergeCell ref="C204:C206"/>
    <mergeCell ref="D204:D206"/>
    <mergeCell ref="E204:E206"/>
    <mergeCell ref="F204:F206"/>
    <mergeCell ref="G204:G206"/>
    <mergeCell ref="H204:H206"/>
    <mergeCell ref="I204:I205"/>
    <mergeCell ref="K204:K206"/>
    <mergeCell ref="L204:L206"/>
    <mergeCell ref="M204:M205"/>
    <mergeCell ref="N204:N206"/>
    <mergeCell ref="O204:O205"/>
    <mergeCell ref="P204:P206"/>
    <mergeCell ref="R204:R206"/>
    <mergeCell ref="S204:S206"/>
    <mergeCell ref="T204:T205"/>
    <mergeCell ref="U204:W206"/>
    <mergeCell ref="X204:Z206"/>
    <mergeCell ref="AA204:AA206"/>
    <mergeCell ref="AB204:AB206"/>
    <mergeCell ref="AC204:AC206"/>
    <mergeCell ref="AD204:AD206"/>
    <mergeCell ref="AE204:AE206"/>
    <mergeCell ref="AF204:AF206"/>
    <mergeCell ref="AG204:AG206"/>
    <mergeCell ref="AH204:AH206"/>
    <mergeCell ref="J205:J206"/>
    <mergeCell ref="Q205:Q206"/>
    <mergeCell ref="B207:B209"/>
    <mergeCell ref="C207:C209"/>
    <mergeCell ref="D207:D209"/>
    <mergeCell ref="E207:E209"/>
    <mergeCell ref="F207:F209"/>
    <mergeCell ref="G207:G209"/>
    <mergeCell ref="H207:H209"/>
    <mergeCell ref="I207:I208"/>
    <mergeCell ref="K207:K209"/>
    <mergeCell ref="L207:L209"/>
    <mergeCell ref="M207:M208"/>
    <mergeCell ref="N207:N209"/>
    <mergeCell ref="O207:O208"/>
    <mergeCell ref="P207:P209"/>
    <mergeCell ref="R207:R209"/>
    <mergeCell ref="S207:S209"/>
    <mergeCell ref="T207:T208"/>
    <mergeCell ref="U207:W209"/>
    <mergeCell ref="X207:Z209"/>
    <mergeCell ref="AA207:AA209"/>
    <mergeCell ref="AB207:AB209"/>
    <mergeCell ref="AC207:AC209"/>
    <mergeCell ref="AD207:AD209"/>
    <mergeCell ref="AE207:AE209"/>
    <mergeCell ref="AF207:AF209"/>
    <mergeCell ref="AG207:AG209"/>
    <mergeCell ref="AH207:AH209"/>
    <mergeCell ref="J208:J209"/>
    <mergeCell ref="Q208:Q209"/>
    <mergeCell ref="B210:B212"/>
    <mergeCell ref="C210:C212"/>
    <mergeCell ref="D210:D212"/>
    <mergeCell ref="E210:E212"/>
    <mergeCell ref="F210:F212"/>
    <mergeCell ref="G210:G212"/>
    <mergeCell ref="H210:H212"/>
    <mergeCell ref="I210:I211"/>
    <mergeCell ref="K210:K212"/>
    <mergeCell ref="L210:L212"/>
    <mergeCell ref="M210:M211"/>
    <mergeCell ref="N210:N212"/>
    <mergeCell ref="O210:O211"/>
    <mergeCell ref="P210:P212"/>
    <mergeCell ref="R210:R212"/>
    <mergeCell ref="S210:S212"/>
    <mergeCell ref="T210:T211"/>
    <mergeCell ref="U210:W212"/>
    <mergeCell ref="X210:Z212"/>
    <mergeCell ref="AA210:AA212"/>
    <mergeCell ref="AB210:AB212"/>
    <mergeCell ref="AC210:AC212"/>
    <mergeCell ref="AD210:AD212"/>
    <mergeCell ref="AE210:AE212"/>
    <mergeCell ref="AF210:AF212"/>
    <mergeCell ref="AG210:AG212"/>
    <mergeCell ref="AH210:AH212"/>
    <mergeCell ref="J211:J212"/>
    <mergeCell ref="Q211:Q212"/>
    <mergeCell ref="B213:B215"/>
    <mergeCell ref="C213:C215"/>
    <mergeCell ref="D213:D215"/>
    <mergeCell ref="E213:E215"/>
    <mergeCell ref="F213:F215"/>
    <mergeCell ref="G213:G215"/>
    <mergeCell ref="H213:H215"/>
    <mergeCell ref="I213:I214"/>
    <mergeCell ref="K213:K215"/>
    <mergeCell ref="L213:L215"/>
    <mergeCell ref="M213:M214"/>
    <mergeCell ref="N213:N215"/>
    <mergeCell ref="O213:O214"/>
    <mergeCell ref="P213:P215"/>
    <mergeCell ref="R213:R215"/>
    <mergeCell ref="S213:S215"/>
    <mergeCell ref="T213:T214"/>
    <mergeCell ref="U213:W215"/>
    <mergeCell ref="X213:Z215"/>
    <mergeCell ref="AA213:AA215"/>
    <mergeCell ref="AB213:AB215"/>
    <mergeCell ref="AC213:AC215"/>
    <mergeCell ref="AD213:AD215"/>
    <mergeCell ref="AE213:AE215"/>
    <mergeCell ref="AF213:AF215"/>
    <mergeCell ref="AG213:AG215"/>
    <mergeCell ref="AH213:AH215"/>
    <mergeCell ref="J214:J215"/>
    <mergeCell ref="Q214:Q215"/>
    <mergeCell ref="B216:B218"/>
    <mergeCell ref="C216:C218"/>
    <mergeCell ref="D216:D218"/>
    <mergeCell ref="E216:E218"/>
    <mergeCell ref="F216:F218"/>
    <mergeCell ref="G216:G218"/>
    <mergeCell ref="H216:H218"/>
    <mergeCell ref="I216:I217"/>
    <mergeCell ref="K216:K218"/>
    <mergeCell ref="L216:L218"/>
    <mergeCell ref="M216:M217"/>
    <mergeCell ref="N216:N218"/>
    <mergeCell ref="O216:O217"/>
    <mergeCell ref="P216:P218"/>
    <mergeCell ref="R216:R218"/>
    <mergeCell ref="S216:S218"/>
    <mergeCell ref="T216:T217"/>
    <mergeCell ref="U216:W218"/>
    <mergeCell ref="X216:Z218"/>
    <mergeCell ref="AA216:AA218"/>
    <mergeCell ref="AB216:AB218"/>
    <mergeCell ref="AC216:AC218"/>
    <mergeCell ref="AD216:AD218"/>
    <mergeCell ref="AE216:AE218"/>
    <mergeCell ref="AF216:AF218"/>
    <mergeCell ref="AG216:AG218"/>
    <mergeCell ref="AH216:AH218"/>
    <mergeCell ref="J217:J218"/>
    <mergeCell ref="Q217:Q218"/>
    <mergeCell ref="B219:B221"/>
    <mergeCell ref="C219:C221"/>
    <mergeCell ref="D219:D221"/>
    <mergeCell ref="E219:E221"/>
    <mergeCell ref="F219:F221"/>
    <mergeCell ref="G219:G221"/>
    <mergeCell ref="H219:H221"/>
    <mergeCell ref="I219:I220"/>
    <mergeCell ref="K219:K221"/>
    <mergeCell ref="L219:L221"/>
    <mergeCell ref="M219:M220"/>
    <mergeCell ref="N219:N221"/>
    <mergeCell ref="O219:O220"/>
    <mergeCell ref="P219:P221"/>
    <mergeCell ref="R219:R221"/>
    <mergeCell ref="S219:S221"/>
    <mergeCell ref="T219:T220"/>
    <mergeCell ref="U219:W221"/>
    <mergeCell ref="X219:Z221"/>
    <mergeCell ref="AA219:AA221"/>
    <mergeCell ref="AB219:AB221"/>
    <mergeCell ref="AC219:AC221"/>
    <mergeCell ref="AD219:AD221"/>
    <mergeCell ref="AE219:AE221"/>
    <mergeCell ref="AF219:AF221"/>
    <mergeCell ref="AG219:AG221"/>
    <mergeCell ref="AH219:AH221"/>
    <mergeCell ref="J220:J221"/>
    <mergeCell ref="Q220:Q221"/>
    <mergeCell ref="B222:B224"/>
    <mergeCell ref="C222:C224"/>
    <mergeCell ref="D222:D224"/>
    <mergeCell ref="E222:E224"/>
    <mergeCell ref="F222:F224"/>
    <mergeCell ref="G222:G224"/>
    <mergeCell ref="H222:H224"/>
    <mergeCell ref="I222:I223"/>
    <mergeCell ref="K222:K224"/>
    <mergeCell ref="L222:L224"/>
    <mergeCell ref="M222:M223"/>
    <mergeCell ref="N222:N224"/>
    <mergeCell ref="O222:O223"/>
    <mergeCell ref="P222:P224"/>
    <mergeCell ref="R222:R224"/>
    <mergeCell ref="S222:S224"/>
    <mergeCell ref="T222:T223"/>
    <mergeCell ref="U222:W224"/>
    <mergeCell ref="X222:Z224"/>
    <mergeCell ref="AA222:AA224"/>
    <mergeCell ref="AB222:AB224"/>
    <mergeCell ref="AC222:AC224"/>
    <mergeCell ref="AD222:AD224"/>
    <mergeCell ref="AE222:AE224"/>
    <mergeCell ref="AF222:AF224"/>
    <mergeCell ref="AG222:AG224"/>
    <mergeCell ref="AH222:AH224"/>
    <mergeCell ref="J223:J224"/>
    <mergeCell ref="Q223:Q224"/>
    <mergeCell ref="B225:B227"/>
    <mergeCell ref="C225:C227"/>
    <mergeCell ref="D225:D227"/>
    <mergeCell ref="E225:E227"/>
    <mergeCell ref="F225:F227"/>
    <mergeCell ref="G225:G227"/>
    <mergeCell ref="H225:H227"/>
    <mergeCell ref="I225:I226"/>
    <mergeCell ref="K225:K227"/>
    <mergeCell ref="L225:L227"/>
    <mergeCell ref="M225:M226"/>
    <mergeCell ref="N225:N227"/>
    <mergeCell ref="O225:O226"/>
    <mergeCell ref="P225:P227"/>
    <mergeCell ref="R225:R227"/>
    <mergeCell ref="S225:S227"/>
    <mergeCell ref="T225:T226"/>
    <mergeCell ref="U225:W227"/>
    <mergeCell ref="X225:Z227"/>
    <mergeCell ref="AA225:AA227"/>
    <mergeCell ref="AB225:AB227"/>
    <mergeCell ref="AC225:AC227"/>
    <mergeCell ref="AD225:AD227"/>
    <mergeCell ref="AE225:AE227"/>
    <mergeCell ref="AF225:AF227"/>
    <mergeCell ref="AG225:AG227"/>
    <mergeCell ref="AH225:AH227"/>
    <mergeCell ref="J226:J227"/>
    <mergeCell ref="Q226:Q227"/>
    <mergeCell ref="B228:B230"/>
    <mergeCell ref="C228:C230"/>
    <mergeCell ref="D228:D230"/>
    <mergeCell ref="E228:E230"/>
    <mergeCell ref="F228:F230"/>
    <mergeCell ref="G228:G230"/>
    <mergeCell ref="H228:H230"/>
    <mergeCell ref="I228:I229"/>
    <mergeCell ref="K228:K230"/>
    <mergeCell ref="L228:L230"/>
    <mergeCell ref="M228:M229"/>
    <mergeCell ref="N228:N230"/>
    <mergeCell ref="O228:O229"/>
    <mergeCell ref="P228:P230"/>
    <mergeCell ref="R228:R230"/>
    <mergeCell ref="S228:S230"/>
    <mergeCell ref="T228:T229"/>
    <mergeCell ref="U228:W230"/>
    <mergeCell ref="X228:Z230"/>
    <mergeCell ref="AA228:AA230"/>
    <mergeCell ref="AB228:AB230"/>
    <mergeCell ref="AC228:AC230"/>
    <mergeCell ref="AD228:AD230"/>
    <mergeCell ref="AE228:AE230"/>
    <mergeCell ref="AF228:AF230"/>
    <mergeCell ref="AG228:AG230"/>
    <mergeCell ref="AH228:AH230"/>
    <mergeCell ref="J229:J230"/>
    <mergeCell ref="Q229:Q230"/>
    <mergeCell ref="B231:B233"/>
    <mergeCell ref="C231:C233"/>
    <mergeCell ref="D231:D233"/>
    <mergeCell ref="E231:E233"/>
    <mergeCell ref="F231:F233"/>
    <mergeCell ref="G231:G233"/>
    <mergeCell ref="H231:H233"/>
    <mergeCell ref="I231:I232"/>
    <mergeCell ref="K231:K233"/>
    <mergeCell ref="L231:L233"/>
    <mergeCell ref="M231:M232"/>
    <mergeCell ref="N231:N233"/>
    <mergeCell ref="O231:O232"/>
    <mergeCell ref="P231:P233"/>
    <mergeCell ref="R231:R233"/>
    <mergeCell ref="S231:S233"/>
    <mergeCell ref="T231:T232"/>
    <mergeCell ref="U231:W233"/>
    <mergeCell ref="X231:Z233"/>
    <mergeCell ref="AA231:AA233"/>
    <mergeCell ref="AB231:AB233"/>
    <mergeCell ref="AC231:AC233"/>
    <mergeCell ref="AD231:AD233"/>
    <mergeCell ref="AE231:AE233"/>
    <mergeCell ref="AF231:AF233"/>
    <mergeCell ref="AG231:AG233"/>
    <mergeCell ref="AH231:AH233"/>
    <mergeCell ref="J232:J233"/>
    <mergeCell ref="Q232:Q233"/>
    <mergeCell ref="B234:B236"/>
    <mergeCell ref="C234:C236"/>
    <mergeCell ref="D234:D236"/>
    <mergeCell ref="E234:E236"/>
    <mergeCell ref="F234:F236"/>
    <mergeCell ref="G234:G236"/>
    <mergeCell ref="H234:H236"/>
    <mergeCell ref="I234:I235"/>
    <mergeCell ref="K234:K236"/>
    <mergeCell ref="L234:L236"/>
    <mergeCell ref="M234:M235"/>
    <mergeCell ref="N234:N236"/>
    <mergeCell ref="O234:O235"/>
    <mergeCell ref="P234:P236"/>
    <mergeCell ref="R234:R236"/>
    <mergeCell ref="S234:S236"/>
    <mergeCell ref="T234:T235"/>
    <mergeCell ref="U234:W236"/>
    <mergeCell ref="X234:Z236"/>
    <mergeCell ref="AA234:AA236"/>
    <mergeCell ref="AB234:AB236"/>
    <mergeCell ref="AC234:AC236"/>
    <mergeCell ref="AD234:AD236"/>
    <mergeCell ref="AE234:AE236"/>
    <mergeCell ref="AF234:AF236"/>
    <mergeCell ref="AG234:AG236"/>
    <mergeCell ref="AH234:AH236"/>
    <mergeCell ref="J235:J236"/>
    <mergeCell ref="Q235:Q236"/>
    <mergeCell ref="B237:B239"/>
    <mergeCell ref="C237:C239"/>
    <mergeCell ref="D237:D239"/>
    <mergeCell ref="E237:E239"/>
    <mergeCell ref="F237:F239"/>
    <mergeCell ref="G237:G239"/>
    <mergeCell ref="H237:H239"/>
    <mergeCell ref="I237:I238"/>
    <mergeCell ref="K237:K239"/>
    <mergeCell ref="L237:L239"/>
    <mergeCell ref="M237:M238"/>
    <mergeCell ref="N237:N239"/>
    <mergeCell ref="O237:O238"/>
    <mergeCell ref="P237:P239"/>
    <mergeCell ref="R237:R239"/>
    <mergeCell ref="S237:S239"/>
    <mergeCell ref="T237:T238"/>
    <mergeCell ref="U237:W239"/>
    <mergeCell ref="X237:Z239"/>
    <mergeCell ref="AA237:AA239"/>
    <mergeCell ref="AB237:AB239"/>
    <mergeCell ref="AC237:AC239"/>
    <mergeCell ref="AD237:AD239"/>
    <mergeCell ref="AE237:AE239"/>
    <mergeCell ref="AF237:AF239"/>
    <mergeCell ref="AG237:AG239"/>
    <mergeCell ref="AH237:AH239"/>
    <mergeCell ref="J238:J239"/>
    <mergeCell ref="Q238:Q239"/>
    <mergeCell ref="B240:B242"/>
    <mergeCell ref="C240:C242"/>
    <mergeCell ref="D240:D242"/>
    <mergeCell ref="E240:E242"/>
    <mergeCell ref="F240:F242"/>
    <mergeCell ref="G240:G242"/>
    <mergeCell ref="H240:H242"/>
    <mergeCell ref="I240:I241"/>
    <mergeCell ref="K240:K242"/>
    <mergeCell ref="L240:L242"/>
    <mergeCell ref="M240:M241"/>
    <mergeCell ref="N240:N242"/>
    <mergeCell ref="O240:O241"/>
    <mergeCell ref="P240:P242"/>
    <mergeCell ref="R240:R242"/>
    <mergeCell ref="S240:S242"/>
    <mergeCell ref="T240:T241"/>
    <mergeCell ref="U240:W242"/>
    <mergeCell ref="X240:Z242"/>
    <mergeCell ref="AA240:AA242"/>
    <mergeCell ref="AB240:AB242"/>
    <mergeCell ref="AC240:AC242"/>
    <mergeCell ref="AD240:AD242"/>
    <mergeCell ref="AE240:AE242"/>
    <mergeCell ref="AF240:AF242"/>
    <mergeCell ref="AG240:AG242"/>
    <mergeCell ref="AH240:AH242"/>
    <mergeCell ref="J241:J242"/>
    <mergeCell ref="Q241:Q242"/>
    <mergeCell ref="B243:B245"/>
    <mergeCell ref="C243:C245"/>
    <mergeCell ref="D243:D245"/>
    <mergeCell ref="E243:E245"/>
    <mergeCell ref="F243:F245"/>
    <mergeCell ref="G243:G245"/>
    <mergeCell ref="H243:H245"/>
    <mergeCell ref="I243:I244"/>
    <mergeCell ref="K243:K245"/>
    <mergeCell ref="L243:L245"/>
    <mergeCell ref="M243:M244"/>
    <mergeCell ref="N243:N245"/>
    <mergeCell ref="O243:O244"/>
    <mergeCell ref="P243:P245"/>
    <mergeCell ref="R243:R245"/>
    <mergeCell ref="S243:S245"/>
    <mergeCell ref="T243:T244"/>
    <mergeCell ref="U243:W245"/>
    <mergeCell ref="X243:Z245"/>
    <mergeCell ref="AA243:AA245"/>
    <mergeCell ref="AB243:AB245"/>
    <mergeCell ref="AC243:AC245"/>
    <mergeCell ref="AD243:AD245"/>
    <mergeCell ref="AE243:AE245"/>
    <mergeCell ref="AF243:AF245"/>
    <mergeCell ref="AG243:AG245"/>
    <mergeCell ref="AH243:AH245"/>
    <mergeCell ref="J244:J245"/>
    <mergeCell ref="Q244:Q245"/>
    <mergeCell ref="B246:B248"/>
    <mergeCell ref="C246:C248"/>
    <mergeCell ref="D246:D248"/>
    <mergeCell ref="E246:E248"/>
    <mergeCell ref="F246:F248"/>
    <mergeCell ref="G246:G248"/>
    <mergeCell ref="H246:H248"/>
    <mergeCell ref="I246:I247"/>
    <mergeCell ref="K246:K248"/>
    <mergeCell ref="L246:L248"/>
    <mergeCell ref="M246:M247"/>
    <mergeCell ref="N246:N248"/>
    <mergeCell ref="O246:O247"/>
    <mergeCell ref="P246:P248"/>
    <mergeCell ref="R246:R248"/>
    <mergeCell ref="S246:S248"/>
    <mergeCell ref="T246:T247"/>
    <mergeCell ref="U246:W248"/>
    <mergeCell ref="X246:Z248"/>
    <mergeCell ref="AA246:AA248"/>
    <mergeCell ref="AB246:AB248"/>
    <mergeCell ref="AC246:AC248"/>
    <mergeCell ref="AD246:AD248"/>
    <mergeCell ref="AE246:AE248"/>
    <mergeCell ref="AF246:AF248"/>
    <mergeCell ref="AG246:AG248"/>
    <mergeCell ref="AH246:AH248"/>
    <mergeCell ref="J247:J248"/>
    <mergeCell ref="Q247:Q248"/>
    <mergeCell ref="B249:B251"/>
    <mergeCell ref="C249:C251"/>
    <mergeCell ref="D249:D251"/>
    <mergeCell ref="E249:E251"/>
    <mergeCell ref="F249:F251"/>
    <mergeCell ref="G249:G251"/>
    <mergeCell ref="H249:H251"/>
    <mergeCell ref="I249:I250"/>
    <mergeCell ref="K249:K251"/>
    <mergeCell ref="L249:L251"/>
    <mergeCell ref="M249:M250"/>
    <mergeCell ref="N249:N251"/>
    <mergeCell ref="O249:O250"/>
    <mergeCell ref="P249:P251"/>
    <mergeCell ref="R249:R251"/>
    <mergeCell ref="S249:S251"/>
    <mergeCell ref="T249:T250"/>
    <mergeCell ref="U249:W251"/>
    <mergeCell ref="X249:Z251"/>
    <mergeCell ref="AA249:AA251"/>
    <mergeCell ref="AB249:AB251"/>
    <mergeCell ref="AC249:AC251"/>
    <mergeCell ref="AD249:AD251"/>
    <mergeCell ref="AE249:AE251"/>
    <mergeCell ref="AF249:AF251"/>
    <mergeCell ref="AG249:AG251"/>
    <mergeCell ref="AH249:AH251"/>
    <mergeCell ref="J250:J251"/>
    <mergeCell ref="Q250:Q251"/>
    <mergeCell ref="B252:B254"/>
    <mergeCell ref="C252:C254"/>
    <mergeCell ref="D252:D254"/>
    <mergeCell ref="E252:E254"/>
    <mergeCell ref="F252:F254"/>
    <mergeCell ref="G252:G254"/>
    <mergeCell ref="H252:H254"/>
    <mergeCell ref="I252:I253"/>
    <mergeCell ref="K252:K254"/>
    <mergeCell ref="L252:L254"/>
    <mergeCell ref="M252:M253"/>
    <mergeCell ref="N252:N254"/>
    <mergeCell ref="O252:O253"/>
    <mergeCell ref="P252:P254"/>
    <mergeCell ref="R252:R254"/>
    <mergeCell ref="S252:S254"/>
    <mergeCell ref="T252:T253"/>
    <mergeCell ref="U252:W254"/>
    <mergeCell ref="X252:Z254"/>
    <mergeCell ref="AA252:AA254"/>
    <mergeCell ref="AB252:AB254"/>
    <mergeCell ref="AC252:AC254"/>
    <mergeCell ref="AD252:AD254"/>
    <mergeCell ref="AE252:AE254"/>
    <mergeCell ref="AF252:AF254"/>
    <mergeCell ref="AG252:AG254"/>
    <mergeCell ref="AH252:AH254"/>
    <mergeCell ref="J253:J254"/>
    <mergeCell ref="Q253:Q254"/>
    <mergeCell ref="B255:B257"/>
    <mergeCell ref="C255:C257"/>
    <mergeCell ref="D255:D257"/>
    <mergeCell ref="E255:E257"/>
    <mergeCell ref="F255:F257"/>
    <mergeCell ref="G255:G257"/>
    <mergeCell ref="H255:H257"/>
    <mergeCell ref="I255:I256"/>
    <mergeCell ref="K255:K257"/>
    <mergeCell ref="L255:L257"/>
    <mergeCell ref="M255:M256"/>
    <mergeCell ref="N255:N257"/>
    <mergeCell ref="O255:O256"/>
    <mergeCell ref="P255:P257"/>
    <mergeCell ref="R255:R257"/>
    <mergeCell ref="S255:S257"/>
    <mergeCell ref="T255:T256"/>
    <mergeCell ref="U255:W257"/>
    <mergeCell ref="X255:Z257"/>
    <mergeCell ref="AA255:AA257"/>
    <mergeCell ref="AB255:AB257"/>
    <mergeCell ref="AC255:AC257"/>
    <mergeCell ref="AD255:AD257"/>
    <mergeCell ref="AE255:AE257"/>
    <mergeCell ref="AF255:AF257"/>
    <mergeCell ref="AG255:AG257"/>
    <mergeCell ref="AH255:AH257"/>
    <mergeCell ref="J256:J257"/>
    <mergeCell ref="Q256:Q257"/>
    <mergeCell ref="B258:B260"/>
    <mergeCell ref="C258:C260"/>
    <mergeCell ref="D258:D260"/>
    <mergeCell ref="E258:E260"/>
    <mergeCell ref="F258:F260"/>
    <mergeCell ref="G258:G260"/>
    <mergeCell ref="H258:H260"/>
    <mergeCell ref="I258:I259"/>
    <mergeCell ref="K258:K260"/>
    <mergeCell ref="L258:L260"/>
    <mergeCell ref="M258:M259"/>
    <mergeCell ref="N258:N260"/>
    <mergeCell ref="O258:O259"/>
    <mergeCell ref="P258:P260"/>
    <mergeCell ref="R258:R260"/>
    <mergeCell ref="S258:S260"/>
    <mergeCell ref="T258:T259"/>
    <mergeCell ref="U258:W260"/>
    <mergeCell ref="X258:Z260"/>
    <mergeCell ref="AA258:AA260"/>
    <mergeCell ref="AB258:AB260"/>
    <mergeCell ref="AC258:AC260"/>
    <mergeCell ref="AD258:AD260"/>
    <mergeCell ref="AE258:AE260"/>
    <mergeCell ref="AF258:AF260"/>
    <mergeCell ref="AG258:AG260"/>
    <mergeCell ref="AH258:AH260"/>
    <mergeCell ref="J259:J260"/>
    <mergeCell ref="Q259:Q260"/>
    <mergeCell ref="B261:B263"/>
    <mergeCell ref="C261:C263"/>
    <mergeCell ref="D261:D263"/>
    <mergeCell ref="E261:E263"/>
    <mergeCell ref="F261:F263"/>
    <mergeCell ref="G261:G263"/>
    <mergeCell ref="H261:H263"/>
    <mergeCell ref="I261:I262"/>
    <mergeCell ref="K261:K263"/>
    <mergeCell ref="L261:L263"/>
    <mergeCell ref="M261:M262"/>
    <mergeCell ref="N261:N263"/>
    <mergeCell ref="O261:O262"/>
    <mergeCell ref="P261:P263"/>
    <mergeCell ref="R261:R263"/>
    <mergeCell ref="S261:S263"/>
    <mergeCell ref="T261:T262"/>
    <mergeCell ref="U261:W263"/>
    <mergeCell ref="X261:Z263"/>
    <mergeCell ref="AA261:AA263"/>
    <mergeCell ref="AB261:AB263"/>
    <mergeCell ref="AC261:AC263"/>
    <mergeCell ref="AD261:AD263"/>
    <mergeCell ref="AE261:AE263"/>
    <mergeCell ref="AF261:AF263"/>
    <mergeCell ref="AG261:AG263"/>
    <mergeCell ref="AH261:AH263"/>
    <mergeCell ref="J262:J263"/>
    <mergeCell ref="Q262:Q263"/>
    <mergeCell ref="B264:B266"/>
    <mergeCell ref="C264:C266"/>
    <mergeCell ref="D264:D266"/>
    <mergeCell ref="E264:E266"/>
    <mergeCell ref="F264:F266"/>
    <mergeCell ref="G264:G266"/>
    <mergeCell ref="H264:H266"/>
    <mergeCell ref="I264:I265"/>
    <mergeCell ref="K264:K266"/>
    <mergeCell ref="L264:L266"/>
    <mergeCell ref="M264:M265"/>
    <mergeCell ref="N264:N266"/>
    <mergeCell ref="O264:O265"/>
    <mergeCell ref="P264:P266"/>
    <mergeCell ref="R264:R266"/>
    <mergeCell ref="S264:S266"/>
    <mergeCell ref="T264:T265"/>
    <mergeCell ref="U264:W266"/>
    <mergeCell ref="X264:Z266"/>
    <mergeCell ref="AA264:AA266"/>
    <mergeCell ref="AB264:AB266"/>
    <mergeCell ref="AC264:AC266"/>
    <mergeCell ref="AD264:AD266"/>
    <mergeCell ref="AE264:AE266"/>
    <mergeCell ref="AF264:AF266"/>
    <mergeCell ref="AG264:AG266"/>
    <mergeCell ref="AH264:AH266"/>
    <mergeCell ref="J265:J266"/>
    <mergeCell ref="Q265:Q266"/>
    <mergeCell ref="B267:B269"/>
    <mergeCell ref="C267:C269"/>
    <mergeCell ref="D267:D269"/>
    <mergeCell ref="E267:E269"/>
    <mergeCell ref="F267:F269"/>
    <mergeCell ref="G267:G269"/>
    <mergeCell ref="H267:H269"/>
    <mergeCell ref="I267:I268"/>
    <mergeCell ref="K267:K269"/>
    <mergeCell ref="L267:L269"/>
    <mergeCell ref="M267:M268"/>
    <mergeCell ref="N267:N269"/>
    <mergeCell ref="O267:O268"/>
    <mergeCell ref="P267:P269"/>
    <mergeCell ref="R267:R269"/>
    <mergeCell ref="S267:S269"/>
    <mergeCell ref="T267:T268"/>
    <mergeCell ref="U267:W269"/>
    <mergeCell ref="X267:Z269"/>
    <mergeCell ref="AA267:AA269"/>
    <mergeCell ref="AB267:AB269"/>
    <mergeCell ref="AC267:AC269"/>
    <mergeCell ref="AD267:AD269"/>
    <mergeCell ref="AE267:AE269"/>
    <mergeCell ref="AF267:AF269"/>
    <mergeCell ref="AG267:AG269"/>
    <mergeCell ref="AH267:AH269"/>
    <mergeCell ref="J268:J269"/>
    <mergeCell ref="Q268:Q269"/>
    <mergeCell ref="B270:B272"/>
    <mergeCell ref="C270:C272"/>
    <mergeCell ref="D270:D272"/>
    <mergeCell ref="E270:E272"/>
    <mergeCell ref="F270:F272"/>
    <mergeCell ref="G270:G272"/>
    <mergeCell ref="H270:H272"/>
    <mergeCell ref="I270:I271"/>
    <mergeCell ref="K270:K272"/>
    <mergeCell ref="L270:L272"/>
    <mergeCell ref="M270:M271"/>
    <mergeCell ref="N270:N272"/>
    <mergeCell ref="O270:O271"/>
    <mergeCell ref="P270:P272"/>
    <mergeCell ref="R270:R272"/>
    <mergeCell ref="S270:S272"/>
    <mergeCell ref="T270:T271"/>
    <mergeCell ref="U270:W272"/>
    <mergeCell ref="X270:Z272"/>
    <mergeCell ref="AA270:AA272"/>
    <mergeCell ref="AB270:AB272"/>
    <mergeCell ref="AC270:AC272"/>
    <mergeCell ref="AD270:AD272"/>
    <mergeCell ref="AE270:AE272"/>
    <mergeCell ref="AF270:AF272"/>
    <mergeCell ref="AG270:AG272"/>
    <mergeCell ref="AH270:AH272"/>
    <mergeCell ref="J271:J272"/>
    <mergeCell ref="Q271:Q272"/>
    <mergeCell ref="B273:B275"/>
    <mergeCell ref="C273:C275"/>
    <mergeCell ref="D273:D275"/>
    <mergeCell ref="E273:E275"/>
    <mergeCell ref="F273:F275"/>
    <mergeCell ref="G273:G275"/>
    <mergeCell ref="H273:H275"/>
    <mergeCell ref="I273:I274"/>
    <mergeCell ref="K273:K275"/>
    <mergeCell ref="L273:L275"/>
    <mergeCell ref="M273:M274"/>
    <mergeCell ref="N273:N275"/>
    <mergeCell ref="O273:O274"/>
    <mergeCell ref="P273:P275"/>
    <mergeCell ref="R273:R275"/>
    <mergeCell ref="S273:S275"/>
    <mergeCell ref="T273:T274"/>
    <mergeCell ref="U273:W275"/>
    <mergeCell ref="X273:Z275"/>
    <mergeCell ref="AA273:AA275"/>
    <mergeCell ref="AB273:AB275"/>
    <mergeCell ref="AC273:AC275"/>
    <mergeCell ref="AD273:AD275"/>
    <mergeCell ref="AE273:AE275"/>
    <mergeCell ref="AF273:AF275"/>
    <mergeCell ref="AG273:AG275"/>
    <mergeCell ref="AH273:AH275"/>
    <mergeCell ref="J274:J275"/>
    <mergeCell ref="Q274:Q275"/>
    <mergeCell ref="B276:B278"/>
    <mergeCell ref="C276:C278"/>
    <mergeCell ref="D276:D278"/>
    <mergeCell ref="E276:E278"/>
    <mergeCell ref="F276:F278"/>
    <mergeCell ref="G276:G278"/>
    <mergeCell ref="H276:H278"/>
    <mergeCell ref="I276:I277"/>
    <mergeCell ref="K276:K278"/>
    <mergeCell ref="L276:L278"/>
    <mergeCell ref="M276:M277"/>
    <mergeCell ref="N276:N278"/>
    <mergeCell ref="O276:O277"/>
    <mergeCell ref="P276:P278"/>
    <mergeCell ref="R276:R278"/>
    <mergeCell ref="S276:S278"/>
    <mergeCell ref="T276:T277"/>
    <mergeCell ref="U276:W278"/>
    <mergeCell ref="X276:Z278"/>
    <mergeCell ref="AA276:AA278"/>
    <mergeCell ref="AB276:AB278"/>
    <mergeCell ref="AC276:AC278"/>
    <mergeCell ref="AD276:AD278"/>
    <mergeCell ref="AE276:AE278"/>
    <mergeCell ref="AF276:AF278"/>
    <mergeCell ref="AG276:AG278"/>
    <mergeCell ref="AH276:AH278"/>
    <mergeCell ref="J277:J278"/>
    <mergeCell ref="Q277:Q278"/>
    <mergeCell ref="B279:B281"/>
    <mergeCell ref="C279:C281"/>
    <mergeCell ref="D279:D281"/>
    <mergeCell ref="E279:E281"/>
    <mergeCell ref="F279:F281"/>
    <mergeCell ref="G279:G281"/>
    <mergeCell ref="H279:H281"/>
    <mergeCell ref="I279:I280"/>
    <mergeCell ref="K279:K281"/>
    <mergeCell ref="L279:L281"/>
    <mergeCell ref="M279:M280"/>
    <mergeCell ref="N279:N281"/>
    <mergeCell ref="O279:O280"/>
    <mergeCell ref="P279:P281"/>
    <mergeCell ref="R279:R281"/>
    <mergeCell ref="S279:S281"/>
    <mergeCell ref="T279:T280"/>
    <mergeCell ref="U279:W281"/>
    <mergeCell ref="X279:Z281"/>
    <mergeCell ref="AA279:AA281"/>
    <mergeCell ref="AB279:AB281"/>
    <mergeCell ref="AC279:AC281"/>
    <mergeCell ref="AD279:AD281"/>
    <mergeCell ref="AE279:AE281"/>
    <mergeCell ref="AF279:AF281"/>
    <mergeCell ref="AG279:AG281"/>
    <mergeCell ref="AH279:AH281"/>
    <mergeCell ref="J280:J281"/>
    <mergeCell ref="Q280:Q281"/>
    <mergeCell ref="B282:B284"/>
    <mergeCell ref="C282:C284"/>
    <mergeCell ref="D282:D284"/>
    <mergeCell ref="E282:E284"/>
    <mergeCell ref="F282:F284"/>
    <mergeCell ref="G282:G284"/>
    <mergeCell ref="H282:H284"/>
    <mergeCell ref="I282:I283"/>
    <mergeCell ref="K282:K284"/>
    <mergeCell ref="L282:L284"/>
    <mergeCell ref="M282:M283"/>
    <mergeCell ref="N282:N284"/>
    <mergeCell ref="O282:O283"/>
    <mergeCell ref="P282:P284"/>
    <mergeCell ref="R282:R284"/>
    <mergeCell ref="S282:S284"/>
    <mergeCell ref="T282:T283"/>
    <mergeCell ref="U282:W284"/>
    <mergeCell ref="X282:Z284"/>
    <mergeCell ref="AA282:AA284"/>
    <mergeCell ref="AB282:AB284"/>
    <mergeCell ref="AC282:AC284"/>
    <mergeCell ref="AD282:AD284"/>
    <mergeCell ref="AE282:AE284"/>
    <mergeCell ref="AF282:AF284"/>
    <mergeCell ref="AG282:AG284"/>
    <mergeCell ref="AH282:AH284"/>
    <mergeCell ref="J283:J284"/>
    <mergeCell ref="Q283:Q284"/>
    <mergeCell ref="B285:B287"/>
    <mergeCell ref="C285:C287"/>
    <mergeCell ref="D285:D287"/>
    <mergeCell ref="E285:E287"/>
    <mergeCell ref="F285:F287"/>
    <mergeCell ref="G285:G287"/>
    <mergeCell ref="H285:H287"/>
    <mergeCell ref="I285:I286"/>
    <mergeCell ref="K285:K287"/>
    <mergeCell ref="L285:L287"/>
    <mergeCell ref="M285:M286"/>
    <mergeCell ref="N285:N287"/>
    <mergeCell ref="O285:O286"/>
    <mergeCell ref="P285:P287"/>
    <mergeCell ref="R285:R287"/>
    <mergeCell ref="S285:S287"/>
    <mergeCell ref="T285:T286"/>
    <mergeCell ref="U285:W287"/>
    <mergeCell ref="X285:Z287"/>
    <mergeCell ref="AA285:AA287"/>
    <mergeCell ref="AB285:AB287"/>
    <mergeCell ref="AC285:AC287"/>
    <mergeCell ref="AD285:AD287"/>
    <mergeCell ref="AE285:AE287"/>
    <mergeCell ref="AF285:AF287"/>
    <mergeCell ref="AG285:AG287"/>
    <mergeCell ref="AH285:AH287"/>
    <mergeCell ref="J286:J287"/>
    <mergeCell ref="Q286:Q287"/>
    <mergeCell ref="B288:B290"/>
    <mergeCell ref="C288:C290"/>
    <mergeCell ref="D288:D290"/>
    <mergeCell ref="E288:E290"/>
    <mergeCell ref="F288:F290"/>
    <mergeCell ref="G288:G290"/>
    <mergeCell ref="H288:H290"/>
    <mergeCell ref="I288:I289"/>
    <mergeCell ref="K288:K290"/>
    <mergeCell ref="L288:L290"/>
    <mergeCell ref="M288:M289"/>
    <mergeCell ref="N288:N290"/>
    <mergeCell ref="O288:O289"/>
    <mergeCell ref="P288:P290"/>
    <mergeCell ref="R288:R290"/>
    <mergeCell ref="S288:S290"/>
    <mergeCell ref="T288:T289"/>
    <mergeCell ref="U288:W290"/>
    <mergeCell ref="X288:Z290"/>
    <mergeCell ref="AA288:AA290"/>
    <mergeCell ref="AB288:AB290"/>
    <mergeCell ref="AC288:AC290"/>
    <mergeCell ref="AD288:AD290"/>
    <mergeCell ref="AE288:AE290"/>
    <mergeCell ref="AF288:AF290"/>
    <mergeCell ref="AG288:AG290"/>
    <mergeCell ref="AH288:AH290"/>
    <mergeCell ref="J289:J290"/>
    <mergeCell ref="Q289:Q290"/>
    <mergeCell ref="B291:B293"/>
    <mergeCell ref="C291:C293"/>
    <mergeCell ref="D291:D293"/>
    <mergeCell ref="E291:E293"/>
    <mergeCell ref="F291:F293"/>
    <mergeCell ref="G291:G293"/>
    <mergeCell ref="H291:H293"/>
    <mergeCell ref="I291:I292"/>
    <mergeCell ref="K291:K293"/>
    <mergeCell ref="L291:L293"/>
    <mergeCell ref="M291:M292"/>
    <mergeCell ref="N291:N293"/>
    <mergeCell ref="O291:O292"/>
    <mergeCell ref="P291:P293"/>
    <mergeCell ref="R291:R293"/>
    <mergeCell ref="S291:S293"/>
    <mergeCell ref="T291:T292"/>
    <mergeCell ref="U291:W293"/>
    <mergeCell ref="X291:Z293"/>
    <mergeCell ref="AA291:AA293"/>
    <mergeCell ref="AB291:AB293"/>
    <mergeCell ref="AC291:AC293"/>
    <mergeCell ref="AD291:AD293"/>
    <mergeCell ref="AE291:AE293"/>
    <mergeCell ref="AF291:AF293"/>
    <mergeCell ref="AG291:AG293"/>
    <mergeCell ref="AH291:AH293"/>
    <mergeCell ref="J292:J293"/>
    <mergeCell ref="Q292:Q293"/>
    <mergeCell ref="B294:B296"/>
    <mergeCell ref="C294:C296"/>
    <mergeCell ref="D294:D296"/>
    <mergeCell ref="E294:E296"/>
    <mergeCell ref="F294:F296"/>
    <mergeCell ref="G294:G296"/>
    <mergeCell ref="H294:H296"/>
    <mergeCell ref="I294:I295"/>
    <mergeCell ref="K294:K296"/>
    <mergeCell ref="L294:L296"/>
    <mergeCell ref="M294:M295"/>
    <mergeCell ref="N294:N296"/>
    <mergeCell ref="O294:O295"/>
    <mergeCell ref="P294:P296"/>
    <mergeCell ref="R294:R296"/>
    <mergeCell ref="S294:S296"/>
    <mergeCell ref="T294:T295"/>
    <mergeCell ref="U294:W296"/>
    <mergeCell ref="X294:Z296"/>
    <mergeCell ref="AA294:AA296"/>
    <mergeCell ref="AB294:AB296"/>
    <mergeCell ref="AC294:AC296"/>
    <mergeCell ref="AD294:AD296"/>
    <mergeCell ref="AE294:AE296"/>
    <mergeCell ref="AF294:AF296"/>
    <mergeCell ref="AG294:AG296"/>
    <mergeCell ref="AH294:AH296"/>
    <mergeCell ref="J295:J296"/>
    <mergeCell ref="Q295:Q296"/>
    <mergeCell ref="B297:B299"/>
    <mergeCell ref="C297:C299"/>
    <mergeCell ref="D297:D299"/>
    <mergeCell ref="E297:E299"/>
    <mergeCell ref="F297:F299"/>
    <mergeCell ref="G297:G299"/>
    <mergeCell ref="H297:H299"/>
    <mergeCell ref="I297:I298"/>
    <mergeCell ref="K297:K299"/>
    <mergeCell ref="L297:L299"/>
    <mergeCell ref="M297:M298"/>
    <mergeCell ref="N297:N299"/>
    <mergeCell ref="O297:O298"/>
    <mergeCell ref="P297:P299"/>
    <mergeCell ref="R297:R299"/>
    <mergeCell ref="S297:S299"/>
    <mergeCell ref="T297:T298"/>
    <mergeCell ref="U297:W299"/>
    <mergeCell ref="X297:Z299"/>
    <mergeCell ref="AA297:AA299"/>
    <mergeCell ref="AB297:AB299"/>
    <mergeCell ref="AC297:AC299"/>
    <mergeCell ref="AD297:AD299"/>
    <mergeCell ref="AE297:AE299"/>
    <mergeCell ref="AF297:AF299"/>
    <mergeCell ref="AG297:AG299"/>
    <mergeCell ref="AH297:AH299"/>
    <mergeCell ref="J298:J299"/>
    <mergeCell ref="Q298:Q299"/>
    <mergeCell ref="B300:B302"/>
    <mergeCell ref="C300:C302"/>
    <mergeCell ref="D300:D302"/>
    <mergeCell ref="E300:E302"/>
    <mergeCell ref="F300:F302"/>
    <mergeCell ref="G300:G302"/>
    <mergeCell ref="H300:H302"/>
    <mergeCell ref="I300:I301"/>
    <mergeCell ref="K300:K302"/>
    <mergeCell ref="L300:L302"/>
    <mergeCell ref="M300:M301"/>
    <mergeCell ref="N300:N302"/>
    <mergeCell ref="O300:O301"/>
    <mergeCell ref="P300:P302"/>
    <mergeCell ref="R300:R302"/>
    <mergeCell ref="S300:S302"/>
    <mergeCell ref="T300:T301"/>
    <mergeCell ref="U300:W302"/>
    <mergeCell ref="X300:Z302"/>
    <mergeCell ref="AA300:AA302"/>
    <mergeCell ref="AB300:AB302"/>
    <mergeCell ref="AC300:AC302"/>
    <mergeCell ref="AD300:AD302"/>
    <mergeCell ref="AE300:AE302"/>
    <mergeCell ref="AF300:AF302"/>
    <mergeCell ref="AG300:AG302"/>
    <mergeCell ref="AH300:AH302"/>
    <mergeCell ref="J301:J302"/>
    <mergeCell ref="Q301:Q302"/>
    <mergeCell ref="B303:B305"/>
    <mergeCell ref="C303:C305"/>
    <mergeCell ref="D303:D305"/>
    <mergeCell ref="E303:E305"/>
    <mergeCell ref="F303:F305"/>
    <mergeCell ref="G303:G305"/>
    <mergeCell ref="H303:H305"/>
    <mergeCell ref="I303:I304"/>
    <mergeCell ref="K303:K305"/>
    <mergeCell ref="L303:L305"/>
    <mergeCell ref="M303:M304"/>
    <mergeCell ref="N303:N305"/>
    <mergeCell ref="O303:O304"/>
    <mergeCell ref="P303:P305"/>
    <mergeCell ref="R303:R305"/>
    <mergeCell ref="S303:S305"/>
    <mergeCell ref="T303:T304"/>
    <mergeCell ref="U303:W305"/>
    <mergeCell ref="X303:Z305"/>
    <mergeCell ref="AA303:AA305"/>
    <mergeCell ref="AB303:AB305"/>
    <mergeCell ref="AC303:AC305"/>
    <mergeCell ref="AD303:AD305"/>
    <mergeCell ref="AE303:AE305"/>
    <mergeCell ref="AF303:AF305"/>
    <mergeCell ref="AG303:AG305"/>
    <mergeCell ref="AH303:AH305"/>
    <mergeCell ref="J304:J305"/>
    <mergeCell ref="Q304:Q305"/>
  </mergeCells>
  <dataValidations count="1">
    <dataValidation allowBlank="true" operator="between" showDropDown="false" showErrorMessage="false" showInputMessage="false" sqref="AN16:AN18" type="list">
      <formula1>$B$6:$B$305</formula1>
      <formula2>0</formula2>
    </dataValidation>
  </dataValidations>
  <printOptions headings="false" gridLines="false" gridLinesSet="true" horizontalCentered="false" verticalCentered="false"/>
  <pageMargins left="0.7" right="0.7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AMJ30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5" topLeftCell="A7" activePane="bottomLeft" state="frozen"/>
      <selection pane="topLeft" activeCell="A1" activeCellId="0" sqref="A1"/>
      <selection pane="bottomLeft" activeCell="A1" activeCellId="0" sqref="A1"/>
    </sheetView>
  </sheetViews>
  <sheetFormatPr defaultRowHeight="14.25" zeroHeight="false" outlineLevelRow="0" outlineLevelCol="0"/>
  <cols>
    <col collapsed="false" customWidth="true" hidden="false" outlineLevel="0" max="1" min="1" style="1" width="3.99"/>
    <col collapsed="false" customWidth="true" hidden="false" outlineLevel="0" max="2" min="2" style="1" width="6.91"/>
    <col collapsed="false" customWidth="true" hidden="false" outlineLevel="0" max="3" min="3" style="1" width="13.07"/>
    <col collapsed="false" customWidth="true" hidden="false" outlineLevel="0" max="4" min="4" style="1" width="24.52"/>
    <col collapsed="false" customWidth="true" hidden="false" outlineLevel="0" max="6" min="5" style="1" width="13.07"/>
    <col collapsed="false" customWidth="true" hidden="false" outlineLevel="0" max="7" min="7" style="1" width="17.93"/>
    <col collapsed="false" customWidth="true" hidden="false" outlineLevel="0" max="9" min="8" style="1" width="15.55"/>
    <col collapsed="false" customWidth="true" hidden="false" outlineLevel="0" max="10" min="10" style="1" width="18.47"/>
    <col collapsed="false" customWidth="true" hidden="false" outlineLevel="0" max="11" min="11" style="1" width="17.28"/>
    <col collapsed="false" customWidth="true" hidden="false" outlineLevel="0" max="12" min="12" style="1" width="20.63"/>
    <col collapsed="false" customWidth="true" hidden="false" outlineLevel="0" max="13" min="13" style="1" width="28.3"/>
    <col collapsed="false" customWidth="true" hidden="false" outlineLevel="0" max="14" min="14" style="1" width="12.85"/>
    <col collapsed="false" customWidth="true" hidden="false" outlineLevel="0" max="15" min="15" style="1" width="17.49"/>
    <col collapsed="false" customWidth="true" hidden="false" outlineLevel="0" max="16" min="16" style="1" width="18.14"/>
    <col collapsed="false" customWidth="true" hidden="false" outlineLevel="0" max="17" min="17" style="1" width="23.33"/>
    <col collapsed="false" customWidth="true" hidden="false" outlineLevel="0" max="18" min="18" style="1" width="17.93"/>
    <col collapsed="false" customWidth="true" hidden="false" outlineLevel="0" max="19" min="19" style="1" width="11.66"/>
    <col collapsed="false" customWidth="true" hidden="false" outlineLevel="0" max="20" min="20" style="1" width="16.95"/>
    <col collapsed="false" customWidth="true" hidden="false" outlineLevel="0" max="26" min="21" style="1" width="15.88"/>
    <col collapsed="false" customWidth="true" hidden="false" outlineLevel="0" max="27" min="27" style="1" width="20.3"/>
    <col collapsed="false" customWidth="true" hidden="false" outlineLevel="0" max="28" min="28" style="1" width="10.91"/>
    <col collapsed="false" customWidth="true" hidden="false" outlineLevel="0" max="30" min="29" style="1" width="12.31"/>
    <col collapsed="false" customWidth="true" hidden="false" outlineLevel="0" max="31" min="31" style="1" width="11.88"/>
    <col collapsed="false" customWidth="true" hidden="false" outlineLevel="0" max="32" min="32" style="1" width="13.5"/>
    <col collapsed="false" customWidth="true" hidden="false" outlineLevel="0" max="33" min="33" style="1" width="14.26"/>
    <col collapsed="false" customWidth="true" hidden="false" outlineLevel="0" max="34" min="34" style="1" width="14.47"/>
    <col collapsed="false" customWidth="true" hidden="false" outlineLevel="0" max="35" min="35" style="1" width="3.99"/>
    <col collapsed="false" customWidth="true" hidden="false" outlineLevel="0" max="36" min="36" style="1" width="28.51"/>
    <col collapsed="false" customWidth="true" hidden="false" outlineLevel="0" max="37" min="37" style="1" width="13.93"/>
    <col collapsed="false" customWidth="true" hidden="false" outlineLevel="0" max="39" min="38" style="1" width="13.29"/>
    <col collapsed="false" customWidth="true" hidden="false" outlineLevel="0" max="42" min="40" style="1" width="11.12"/>
    <col collapsed="false" customWidth="true" hidden="false" outlineLevel="0" max="43" min="43" style="1" width="13.07"/>
    <col collapsed="false" customWidth="true" hidden="false" outlineLevel="0" max="44" min="44" style="1" width="11.12"/>
    <col collapsed="false" customWidth="true" hidden="false" outlineLevel="0" max="45" min="45" style="1" width="11.66"/>
    <col collapsed="false" customWidth="true" hidden="false" outlineLevel="0" max="46" min="46" style="1" width="11.12"/>
    <col collapsed="false" customWidth="true" hidden="false" outlineLevel="0" max="49" min="47" style="1" width="13.5"/>
    <col collapsed="false" customWidth="true" hidden="false" outlineLevel="0" max="1025" min="50" style="1" width="11.12"/>
  </cols>
  <sheetData>
    <row r="1" customFormat="false" ht="13.5" hidden="false" customHeight="true" outlineLevel="0" collapsed="false">
      <c r="A1" s="0"/>
      <c r="B1" s="0"/>
      <c r="C1" s="0"/>
      <c r="D1" s="0"/>
      <c r="E1" s="0"/>
      <c r="F1" s="0"/>
      <c r="G1" s="0"/>
      <c r="H1" s="0"/>
      <c r="I1" s="0"/>
      <c r="J1" s="0"/>
      <c r="K1" s="0"/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  <c r="IX1" s="0"/>
      <c r="IY1" s="0"/>
      <c r="IZ1" s="0"/>
      <c r="JA1" s="0"/>
      <c r="JB1" s="0"/>
      <c r="JC1" s="0"/>
      <c r="JD1" s="0"/>
      <c r="JE1" s="0"/>
      <c r="JF1" s="0"/>
      <c r="JG1" s="0"/>
      <c r="JH1" s="0"/>
      <c r="JI1" s="0"/>
      <c r="JJ1" s="0"/>
      <c r="JK1" s="0"/>
      <c r="JL1" s="0"/>
      <c r="JM1" s="0"/>
      <c r="JN1" s="0"/>
      <c r="JO1" s="0"/>
      <c r="JP1" s="0"/>
      <c r="JQ1" s="0"/>
      <c r="JR1" s="0"/>
      <c r="JS1" s="0"/>
      <c r="JT1" s="0"/>
      <c r="JU1" s="0"/>
      <c r="JV1" s="0"/>
      <c r="JW1" s="0"/>
      <c r="JX1" s="0"/>
      <c r="JY1" s="0"/>
      <c r="JZ1" s="0"/>
      <c r="KA1" s="0"/>
      <c r="KB1" s="0"/>
      <c r="KC1" s="0"/>
      <c r="KD1" s="0"/>
      <c r="KE1" s="0"/>
      <c r="KF1" s="0"/>
      <c r="KG1" s="0"/>
      <c r="KH1" s="0"/>
      <c r="KI1" s="0"/>
      <c r="KJ1" s="0"/>
      <c r="KK1" s="0"/>
      <c r="KL1" s="0"/>
      <c r="KM1" s="0"/>
      <c r="KN1" s="0"/>
      <c r="KO1" s="0"/>
      <c r="KP1" s="0"/>
      <c r="KQ1" s="0"/>
      <c r="KR1" s="0"/>
      <c r="KS1" s="0"/>
      <c r="KT1" s="0"/>
      <c r="KU1" s="0"/>
      <c r="KV1" s="0"/>
      <c r="KW1" s="0"/>
      <c r="KX1" s="0"/>
      <c r="KY1" s="0"/>
      <c r="KZ1" s="0"/>
      <c r="LA1" s="0"/>
      <c r="LB1" s="0"/>
      <c r="LC1" s="0"/>
      <c r="LD1" s="0"/>
      <c r="LE1" s="0"/>
      <c r="LF1" s="0"/>
      <c r="LG1" s="0"/>
      <c r="LH1" s="0"/>
      <c r="LI1" s="0"/>
      <c r="LJ1" s="0"/>
      <c r="LK1" s="0"/>
      <c r="LL1" s="0"/>
      <c r="LM1" s="0"/>
      <c r="LN1" s="0"/>
      <c r="LO1" s="0"/>
      <c r="LP1" s="0"/>
      <c r="LQ1" s="0"/>
      <c r="LR1" s="0"/>
      <c r="LS1" s="0"/>
      <c r="LT1" s="0"/>
      <c r="LU1" s="0"/>
      <c r="LV1" s="0"/>
      <c r="LW1" s="0"/>
      <c r="LX1" s="0"/>
      <c r="LY1" s="0"/>
      <c r="LZ1" s="0"/>
      <c r="MA1" s="0"/>
      <c r="MB1" s="0"/>
      <c r="MC1" s="0"/>
      <c r="MD1" s="0"/>
      <c r="ME1" s="0"/>
      <c r="MF1" s="0"/>
      <c r="MG1" s="0"/>
      <c r="MH1" s="0"/>
      <c r="MI1" s="0"/>
      <c r="MJ1" s="0"/>
      <c r="MK1" s="0"/>
      <c r="ML1" s="0"/>
      <c r="MM1" s="0"/>
      <c r="MN1" s="0"/>
      <c r="MO1" s="0"/>
      <c r="MP1" s="0"/>
      <c r="MQ1" s="0"/>
      <c r="MR1" s="0"/>
      <c r="MS1" s="0"/>
      <c r="MT1" s="0"/>
      <c r="MU1" s="0"/>
      <c r="MV1" s="0"/>
      <c r="MW1" s="0"/>
      <c r="MX1" s="0"/>
      <c r="MY1" s="0"/>
      <c r="MZ1" s="0"/>
      <c r="NA1" s="0"/>
      <c r="NB1" s="0"/>
      <c r="NC1" s="0"/>
      <c r="ND1" s="0"/>
      <c r="NE1" s="0"/>
      <c r="NF1" s="0"/>
      <c r="NG1" s="0"/>
      <c r="NH1" s="0"/>
      <c r="NI1" s="0"/>
      <c r="NJ1" s="0"/>
      <c r="NK1" s="0"/>
      <c r="NL1" s="0"/>
      <c r="NM1" s="0"/>
      <c r="NN1" s="0"/>
      <c r="NO1" s="0"/>
      <c r="NP1" s="0"/>
      <c r="NQ1" s="0"/>
      <c r="NR1" s="0"/>
      <c r="NS1" s="0"/>
      <c r="NT1" s="0"/>
      <c r="NU1" s="0"/>
      <c r="NV1" s="0"/>
      <c r="NW1" s="0"/>
      <c r="NX1" s="0"/>
      <c r="NY1" s="0"/>
      <c r="NZ1" s="0"/>
      <c r="OA1" s="0"/>
      <c r="OB1" s="0"/>
      <c r="OC1" s="0"/>
      <c r="OD1" s="0"/>
      <c r="OE1" s="0"/>
      <c r="OF1" s="0"/>
      <c r="OG1" s="0"/>
      <c r="OH1" s="0"/>
      <c r="OI1" s="0"/>
      <c r="OJ1" s="0"/>
      <c r="OK1" s="0"/>
      <c r="OL1" s="0"/>
      <c r="OM1" s="0"/>
      <c r="ON1" s="0"/>
      <c r="OO1" s="0"/>
      <c r="OP1" s="0"/>
      <c r="OQ1" s="0"/>
      <c r="OR1" s="0"/>
      <c r="OS1" s="0"/>
      <c r="OT1" s="0"/>
      <c r="OU1" s="0"/>
      <c r="OV1" s="0"/>
      <c r="OW1" s="0"/>
      <c r="OX1" s="0"/>
      <c r="OY1" s="0"/>
      <c r="OZ1" s="0"/>
      <c r="PA1" s="0"/>
      <c r="PB1" s="0"/>
      <c r="PC1" s="0"/>
      <c r="PD1" s="0"/>
      <c r="PE1" s="0"/>
      <c r="PF1" s="0"/>
      <c r="PG1" s="0"/>
      <c r="PH1" s="0"/>
      <c r="PI1" s="0"/>
      <c r="PJ1" s="0"/>
      <c r="PK1" s="0"/>
      <c r="PL1" s="0"/>
      <c r="PM1" s="0"/>
      <c r="PN1" s="0"/>
      <c r="PO1" s="0"/>
      <c r="PP1" s="0"/>
      <c r="PQ1" s="0"/>
      <c r="PR1" s="0"/>
      <c r="PS1" s="0"/>
      <c r="PT1" s="0"/>
      <c r="PU1" s="0"/>
      <c r="PV1" s="0"/>
      <c r="PW1" s="0"/>
      <c r="PX1" s="0"/>
      <c r="PY1" s="0"/>
      <c r="PZ1" s="0"/>
      <c r="QA1" s="0"/>
      <c r="QB1" s="0"/>
      <c r="QC1" s="0"/>
      <c r="QD1" s="0"/>
      <c r="QE1" s="0"/>
      <c r="QF1" s="0"/>
      <c r="QG1" s="0"/>
      <c r="QH1" s="0"/>
      <c r="QI1" s="0"/>
      <c r="QJ1" s="0"/>
      <c r="QK1" s="0"/>
      <c r="QL1" s="0"/>
      <c r="QM1" s="0"/>
      <c r="QN1" s="0"/>
      <c r="QO1" s="0"/>
      <c r="QP1" s="0"/>
      <c r="QQ1" s="0"/>
      <c r="QR1" s="0"/>
      <c r="QS1" s="0"/>
      <c r="QT1" s="0"/>
      <c r="QU1" s="0"/>
      <c r="QV1" s="0"/>
      <c r="QW1" s="0"/>
      <c r="QX1" s="0"/>
      <c r="QY1" s="0"/>
      <c r="QZ1" s="0"/>
      <c r="RA1" s="0"/>
      <c r="RB1" s="0"/>
      <c r="RC1" s="0"/>
      <c r="RD1" s="0"/>
      <c r="RE1" s="0"/>
      <c r="RF1" s="0"/>
      <c r="RG1" s="0"/>
      <c r="RH1" s="0"/>
      <c r="RI1" s="0"/>
      <c r="RJ1" s="0"/>
      <c r="RK1" s="0"/>
      <c r="RL1" s="0"/>
      <c r="RM1" s="0"/>
      <c r="RN1" s="0"/>
      <c r="RO1" s="0"/>
      <c r="RP1" s="0"/>
      <c r="RQ1" s="0"/>
      <c r="RR1" s="0"/>
      <c r="RS1" s="0"/>
      <c r="RT1" s="0"/>
      <c r="RU1" s="0"/>
      <c r="RV1" s="0"/>
      <c r="RW1" s="0"/>
      <c r="RX1" s="0"/>
      <c r="RY1" s="0"/>
      <c r="RZ1" s="0"/>
      <c r="SA1" s="0"/>
      <c r="SB1" s="0"/>
      <c r="SC1" s="0"/>
      <c r="SD1" s="0"/>
      <c r="SE1" s="0"/>
      <c r="SF1" s="0"/>
      <c r="SG1" s="0"/>
      <c r="SH1" s="0"/>
      <c r="SI1" s="0"/>
      <c r="SJ1" s="0"/>
      <c r="SK1" s="0"/>
      <c r="SL1" s="0"/>
      <c r="SM1" s="0"/>
      <c r="SN1" s="0"/>
      <c r="SO1" s="0"/>
      <c r="SP1" s="0"/>
      <c r="SQ1" s="0"/>
      <c r="SR1" s="0"/>
      <c r="SS1" s="0"/>
      <c r="ST1" s="0"/>
      <c r="SU1" s="0"/>
      <c r="SV1" s="0"/>
      <c r="SW1" s="0"/>
      <c r="SX1" s="0"/>
      <c r="SY1" s="0"/>
      <c r="SZ1" s="0"/>
      <c r="TA1" s="0"/>
      <c r="TB1" s="0"/>
      <c r="TC1" s="0"/>
      <c r="TD1" s="0"/>
      <c r="TE1" s="0"/>
      <c r="TF1" s="0"/>
      <c r="TG1" s="0"/>
      <c r="TH1" s="0"/>
      <c r="TI1" s="0"/>
      <c r="TJ1" s="0"/>
      <c r="TK1" s="0"/>
      <c r="TL1" s="0"/>
      <c r="TM1" s="0"/>
      <c r="TN1" s="0"/>
      <c r="TO1" s="0"/>
      <c r="TP1" s="0"/>
      <c r="TQ1" s="0"/>
      <c r="TR1" s="0"/>
      <c r="TS1" s="0"/>
      <c r="TT1" s="0"/>
      <c r="TU1" s="0"/>
      <c r="TV1" s="0"/>
      <c r="TW1" s="0"/>
      <c r="TX1" s="0"/>
      <c r="TY1" s="0"/>
      <c r="TZ1" s="0"/>
      <c r="UA1" s="0"/>
      <c r="UB1" s="0"/>
      <c r="UC1" s="0"/>
      <c r="UD1" s="0"/>
      <c r="UE1" s="0"/>
      <c r="UF1" s="0"/>
      <c r="UG1" s="0"/>
      <c r="UH1" s="0"/>
      <c r="UI1" s="0"/>
      <c r="UJ1" s="0"/>
      <c r="UK1" s="0"/>
      <c r="UL1" s="0"/>
      <c r="UM1" s="0"/>
      <c r="UN1" s="0"/>
      <c r="UO1" s="0"/>
      <c r="UP1" s="0"/>
      <c r="UQ1" s="0"/>
      <c r="UR1" s="0"/>
      <c r="US1" s="0"/>
      <c r="UT1" s="0"/>
      <c r="UU1" s="0"/>
      <c r="UV1" s="0"/>
      <c r="UW1" s="0"/>
      <c r="UX1" s="0"/>
      <c r="UY1" s="0"/>
      <c r="UZ1" s="0"/>
      <c r="VA1" s="0"/>
      <c r="VB1" s="0"/>
      <c r="VC1" s="0"/>
      <c r="VD1" s="0"/>
      <c r="VE1" s="0"/>
      <c r="VF1" s="0"/>
      <c r="VG1" s="0"/>
      <c r="VH1" s="0"/>
      <c r="VI1" s="0"/>
      <c r="VJ1" s="0"/>
      <c r="VK1" s="0"/>
      <c r="VL1" s="0"/>
      <c r="VM1" s="0"/>
      <c r="VN1" s="0"/>
      <c r="VO1" s="0"/>
      <c r="VP1" s="0"/>
      <c r="VQ1" s="0"/>
      <c r="VR1" s="0"/>
      <c r="VS1" s="0"/>
      <c r="VT1" s="0"/>
      <c r="VU1" s="0"/>
      <c r="VV1" s="0"/>
      <c r="VW1" s="0"/>
      <c r="VX1" s="0"/>
      <c r="VY1" s="0"/>
      <c r="VZ1" s="0"/>
      <c r="WA1" s="0"/>
      <c r="WB1" s="0"/>
      <c r="WC1" s="0"/>
      <c r="WD1" s="0"/>
      <c r="WE1" s="0"/>
      <c r="WF1" s="0"/>
      <c r="WG1" s="0"/>
      <c r="WH1" s="0"/>
      <c r="WI1" s="0"/>
      <c r="WJ1" s="0"/>
      <c r="WK1" s="0"/>
      <c r="WL1" s="0"/>
      <c r="WM1" s="0"/>
      <c r="WN1" s="0"/>
      <c r="WO1" s="0"/>
      <c r="WP1" s="0"/>
      <c r="WQ1" s="0"/>
      <c r="WR1" s="0"/>
      <c r="WS1" s="0"/>
      <c r="WT1" s="0"/>
      <c r="WU1" s="0"/>
      <c r="WV1" s="0"/>
      <c r="WW1" s="0"/>
      <c r="WX1" s="0"/>
      <c r="WY1" s="0"/>
      <c r="WZ1" s="0"/>
      <c r="XA1" s="0"/>
      <c r="XB1" s="0"/>
      <c r="XC1" s="0"/>
      <c r="XD1" s="0"/>
      <c r="XE1" s="0"/>
      <c r="XF1" s="0"/>
      <c r="XG1" s="0"/>
      <c r="XH1" s="0"/>
      <c r="XI1" s="0"/>
      <c r="XJ1" s="0"/>
      <c r="XK1" s="0"/>
      <c r="XL1" s="0"/>
      <c r="XM1" s="0"/>
      <c r="XN1" s="0"/>
      <c r="XO1" s="0"/>
      <c r="XP1" s="0"/>
      <c r="XQ1" s="0"/>
      <c r="XR1" s="0"/>
      <c r="XS1" s="0"/>
      <c r="XT1" s="0"/>
      <c r="XU1" s="0"/>
      <c r="XV1" s="0"/>
      <c r="XW1" s="0"/>
      <c r="XX1" s="0"/>
      <c r="XY1" s="0"/>
      <c r="XZ1" s="0"/>
      <c r="YA1" s="0"/>
      <c r="YB1" s="0"/>
      <c r="YC1" s="0"/>
      <c r="YD1" s="0"/>
      <c r="YE1" s="0"/>
      <c r="YF1" s="0"/>
      <c r="YG1" s="0"/>
      <c r="YH1" s="0"/>
      <c r="YI1" s="0"/>
      <c r="YJ1" s="0"/>
      <c r="YK1" s="0"/>
      <c r="YL1" s="0"/>
      <c r="YM1" s="0"/>
      <c r="YN1" s="0"/>
      <c r="YO1" s="0"/>
      <c r="YP1" s="0"/>
      <c r="YQ1" s="0"/>
      <c r="YR1" s="0"/>
      <c r="YS1" s="0"/>
      <c r="YT1" s="0"/>
      <c r="YU1" s="0"/>
      <c r="YV1" s="0"/>
      <c r="YW1" s="0"/>
      <c r="YX1" s="0"/>
      <c r="YY1" s="0"/>
      <c r="YZ1" s="0"/>
      <c r="ZA1" s="0"/>
      <c r="ZB1" s="0"/>
      <c r="ZC1" s="0"/>
      <c r="ZD1" s="0"/>
      <c r="ZE1" s="0"/>
      <c r="ZF1" s="0"/>
      <c r="ZG1" s="0"/>
      <c r="ZH1" s="0"/>
      <c r="ZI1" s="0"/>
      <c r="ZJ1" s="0"/>
      <c r="ZK1" s="0"/>
      <c r="ZL1" s="0"/>
      <c r="ZM1" s="0"/>
      <c r="ZN1" s="0"/>
      <c r="ZO1" s="0"/>
      <c r="ZP1" s="0"/>
      <c r="ZQ1" s="0"/>
      <c r="ZR1" s="0"/>
      <c r="ZS1" s="0"/>
      <c r="ZT1" s="0"/>
      <c r="ZU1" s="0"/>
      <c r="ZV1" s="0"/>
      <c r="ZW1" s="0"/>
      <c r="ZX1" s="0"/>
      <c r="ZY1" s="0"/>
      <c r="ZZ1" s="0"/>
      <c r="AAA1" s="0"/>
      <c r="AAB1" s="0"/>
      <c r="AAC1" s="0"/>
      <c r="AAD1" s="0"/>
      <c r="AAE1" s="0"/>
      <c r="AAF1" s="0"/>
      <c r="AAG1" s="0"/>
      <c r="AAH1" s="0"/>
      <c r="AAI1" s="0"/>
      <c r="AAJ1" s="0"/>
      <c r="AAK1" s="0"/>
      <c r="AAL1" s="0"/>
      <c r="AAM1" s="0"/>
      <c r="AAN1" s="0"/>
      <c r="AAO1" s="0"/>
      <c r="AAP1" s="0"/>
      <c r="AAQ1" s="0"/>
      <c r="AAR1" s="0"/>
      <c r="AAS1" s="0"/>
      <c r="AAT1" s="0"/>
      <c r="AAU1" s="0"/>
      <c r="AAV1" s="0"/>
      <c r="AAW1" s="0"/>
      <c r="AAX1" s="0"/>
      <c r="AAY1" s="0"/>
      <c r="AAZ1" s="0"/>
      <c r="ABA1" s="0"/>
      <c r="ABB1" s="0"/>
      <c r="ABC1" s="0"/>
      <c r="ABD1" s="0"/>
      <c r="ABE1" s="0"/>
      <c r="ABF1" s="0"/>
      <c r="ABG1" s="0"/>
      <c r="ABH1" s="0"/>
      <c r="ABI1" s="0"/>
      <c r="ABJ1" s="0"/>
      <c r="ABK1" s="0"/>
      <c r="ABL1" s="0"/>
      <c r="ABM1" s="0"/>
      <c r="ABN1" s="0"/>
      <c r="ABO1" s="0"/>
      <c r="ABP1" s="0"/>
      <c r="ABQ1" s="0"/>
      <c r="ABR1" s="0"/>
      <c r="ABS1" s="0"/>
      <c r="ABT1" s="0"/>
      <c r="ABU1" s="0"/>
      <c r="ABV1" s="0"/>
      <c r="ABW1" s="0"/>
      <c r="ABX1" s="0"/>
      <c r="ABY1" s="0"/>
      <c r="ABZ1" s="0"/>
      <c r="ACA1" s="0"/>
      <c r="ACB1" s="0"/>
      <c r="ACC1" s="0"/>
      <c r="ACD1" s="0"/>
      <c r="ACE1" s="0"/>
      <c r="ACF1" s="0"/>
      <c r="ACG1" s="0"/>
      <c r="ACH1" s="0"/>
      <c r="ACI1" s="0"/>
      <c r="ACJ1" s="0"/>
      <c r="ACK1" s="0"/>
      <c r="ACL1" s="0"/>
      <c r="ACM1" s="0"/>
      <c r="ACN1" s="0"/>
      <c r="ACO1" s="0"/>
      <c r="ACP1" s="0"/>
      <c r="ACQ1" s="0"/>
      <c r="ACR1" s="0"/>
      <c r="ACS1" s="0"/>
      <c r="ACT1" s="0"/>
      <c r="ACU1" s="0"/>
      <c r="ACV1" s="0"/>
      <c r="ACW1" s="0"/>
      <c r="ACX1" s="0"/>
      <c r="ACY1" s="0"/>
      <c r="ACZ1" s="0"/>
      <c r="ADA1" s="0"/>
      <c r="ADB1" s="0"/>
      <c r="ADC1" s="0"/>
      <c r="ADD1" s="0"/>
      <c r="ADE1" s="0"/>
      <c r="ADF1" s="0"/>
      <c r="ADG1" s="0"/>
      <c r="ADH1" s="0"/>
      <c r="ADI1" s="0"/>
      <c r="ADJ1" s="0"/>
      <c r="ADK1" s="0"/>
      <c r="ADL1" s="0"/>
      <c r="ADM1" s="0"/>
      <c r="ADN1" s="0"/>
      <c r="ADO1" s="0"/>
      <c r="ADP1" s="0"/>
      <c r="ADQ1" s="0"/>
      <c r="ADR1" s="0"/>
      <c r="ADS1" s="0"/>
      <c r="ADT1" s="0"/>
      <c r="ADU1" s="0"/>
      <c r="ADV1" s="0"/>
      <c r="ADW1" s="0"/>
      <c r="ADX1" s="0"/>
      <c r="ADY1" s="0"/>
      <c r="ADZ1" s="0"/>
      <c r="AEA1" s="0"/>
      <c r="AEB1" s="0"/>
      <c r="AEC1" s="0"/>
      <c r="AED1" s="0"/>
      <c r="AEE1" s="0"/>
      <c r="AEF1" s="0"/>
      <c r="AEG1" s="0"/>
      <c r="AEH1" s="0"/>
      <c r="AEI1" s="0"/>
      <c r="AEJ1" s="0"/>
      <c r="AEK1" s="0"/>
      <c r="AEL1" s="0"/>
      <c r="AEM1" s="0"/>
      <c r="AEN1" s="0"/>
      <c r="AEO1" s="0"/>
      <c r="AEP1" s="0"/>
      <c r="AEQ1" s="0"/>
      <c r="AER1" s="0"/>
      <c r="AES1" s="0"/>
      <c r="AET1" s="0"/>
      <c r="AEU1" s="0"/>
      <c r="AEV1" s="0"/>
      <c r="AEW1" s="0"/>
      <c r="AEX1" s="0"/>
      <c r="AEY1" s="0"/>
      <c r="AEZ1" s="0"/>
      <c r="AFA1" s="0"/>
      <c r="AFB1" s="0"/>
      <c r="AFC1" s="0"/>
      <c r="AFD1" s="0"/>
      <c r="AFE1" s="0"/>
      <c r="AFF1" s="0"/>
      <c r="AFG1" s="0"/>
      <c r="AFH1" s="0"/>
      <c r="AFI1" s="0"/>
      <c r="AFJ1" s="0"/>
      <c r="AFK1" s="0"/>
      <c r="AFL1" s="0"/>
      <c r="AFM1" s="0"/>
      <c r="AFN1" s="0"/>
      <c r="AFO1" s="0"/>
      <c r="AFP1" s="0"/>
      <c r="AFQ1" s="0"/>
      <c r="AFR1" s="0"/>
      <c r="AFS1" s="0"/>
      <c r="AFT1" s="0"/>
      <c r="AFU1" s="0"/>
      <c r="AFV1" s="0"/>
      <c r="AFW1" s="0"/>
      <c r="AFX1" s="0"/>
      <c r="AFY1" s="0"/>
      <c r="AFZ1" s="0"/>
      <c r="AGA1" s="0"/>
      <c r="AGB1" s="0"/>
      <c r="AGC1" s="0"/>
      <c r="AGD1" s="0"/>
      <c r="AGE1" s="0"/>
      <c r="AGF1" s="0"/>
      <c r="AGG1" s="0"/>
      <c r="AGH1" s="0"/>
      <c r="AGI1" s="0"/>
      <c r="AGJ1" s="0"/>
      <c r="AGK1" s="0"/>
      <c r="AGL1" s="0"/>
      <c r="AGM1" s="0"/>
      <c r="AGN1" s="0"/>
      <c r="AGO1" s="0"/>
      <c r="AGP1" s="0"/>
      <c r="AGQ1" s="0"/>
      <c r="AGR1" s="0"/>
      <c r="AGS1" s="0"/>
      <c r="AGT1" s="0"/>
      <c r="AGU1" s="0"/>
      <c r="AGV1" s="0"/>
      <c r="AGW1" s="0"/>
      <c r="AGX1" s="0"/>
      <c r="AGY1" s="0"/>
      <c r="AGZ1" s="0"/>
      <c r="AHA1" s="0"/>
      <c r="AHB1" s="0"/>
      <c r="AHC1" s="0"/>
      <c r="AHD1" s="0"/>
      <c r="AHE1" s="0"/>
      <c r="AHF1" s="0"/>
      <c r="AHG1" s="0"/>
      <c r="AHH1" s="0"/>
      <c r="AHI1" s="0"/>
      <c r="AHJ1" s="0"/>
      <c r="AHK1" s="0"/>
      <c r="AHL1" s="0"/>
      <c r="AHM1" s="0"/>
      <c r="AHN1" s="0"/>
      <c r="AHO1" s="0"/>
      <c r="AHP1" s="0"/>
      <c r="AHQ1" s="0"/>
      <c r="AHR1" s="0"/>
      <c r="AHS1" s="0"/>
      <c r="AHT1" s="0"/>
      <c r="AHU1" s="0"/>
      <c r="AHV1" s="0"/>
      <c r="AHW1" s="0"/>
      <c r="AHX1" s="0"/>
      <c r="AHY1" s="0"/>
      <c r="AHZ1" s="0"/>
      <c r="AIA1" s="0"/>
      <c r="AIB1" s="0"/>
      <c r="AIC1" s="0"/>
      <c r="AID1" s="0"/>
      <c r="AIE1" s="0"/>
      <c r="AIF1" s="0"/>
      <c r="AIG1" s="0"/>
      <c r="AIH1" s="0"/>
      <c r="AII1" s="0"/>
      <c r="AIJ1" s="0"/>
      <c r="AIK1" s="0"/>
      <c r="AIL1" s="0"/>
      <c r="AIM1" s="0"/>
      <c r="AIN1" s="0"/>
      <c r="AIO1" s="0"/>
      <c r="AIP1" s="0"/>
      <c r="AIQ1" s="0"/>
      <c r="AIR1" s="0"/>
      <c r="AIS1" s="0"/>
      <c r="AIT1" s="0"/>
      <c r="AIU1" s="0"/>
      <c r="AIV1" s="0"/>
      <c r="AIW1" s="0"/>
      <c r="AIX1" s="0"/>
      <c r="AIY1" s="0"/>
      <c r="AIZ1" s="0"/>
      <c r="AJA1" s="0"/>
      <c r="AJB1" s="0"/>
      <c r="AJC1" s="0"/>
      <c r="AJD1" s="0"/>
      <c r="AJE1" s="0"/>
      <c r="AJF1" s="0"/>
      <c r="AJG1" s="0"/>
      <c r="AJH1" s="0"/>
      <c r="AJI1" s="0"/>
      <c r="AJJ1" s="0"/>
      <c r="AJK1" s="0"/>
      <c r="AJL1" s="0"/>
      <c r="AJM1" s="0"/>
      <c r="AJN1" s="0"/>
      <c r="AJO1" s="0"/>
      <c r="AJP1" s="0"/>
      <c r="AJQ1" s="0"/>
      <c r="AJR1" s="0"/>
      <c r="AJS1" s="0"/>
      <c r="AJT1" s="0"/>
      <c r="AJU1" s="0"/>
      <c r="AJV1" s="0"/>
      <c r="AJW1" s="0"/>
      <c r="AJX1" s="0"/>
      <c r="AJY1" s="0"/>
      <c r="AJZ1" s="0"/>
      <c r="AKA1" s="0"/>
      <c r="AKB1" s="0"/>
      <c r="AKC1" s="0"/>
      <c r="AKD1" s="0"/>
      <c r="AKE1" s="0"/>
      <c r="AKF1" s="0"/>
      <c r="AKG1" s="0"/>
      <c r="AKH1" s="0"/>
      <c r="AKI1" s="0"/>
      <c r="AKJ1" s="0"/>
      <c r="AKK1" s="0"/>
      <c r="AKL1" s="0"/>
      <c r="AKM1" s="0"/>
      <c r="AKN1" s="0"/>
      <c r="AKO1" s="0"/>
      <c r="AKP1" s="0"/>
      <c r="AKQ1" s="0"/>
      <c r="AKR1" s="0"/>
      <c r="AKS1" s="0"/>
      <c r="AKT1" s="0"/>
      <c r="AKU1" s="0"/>
      <c r="AKV1" s="0"/>
      <c r="AKW1" s="0"/>
      <c r="AKX1" s="0"/>
      <c r="AKY1" s="0"/>
      <c r="AKZ1" s="0"/>
      <c r="ALA1" s="0"/>
      <c r="ALB1" s="0"/>
      <c r="ALC1" s="0"/>
      <c r="ALD1" s="0"/>
      <c r="ALE1" s="0"/>
      <c r="ALF1" s="0"/>
      <c r="ALG1" s="0"/>
      <c r="ALH1" s="0"/>
      <c r="ALI1" s="0"/>
      <c r="ALJ1" s="0"/>
      <c r="ALK1" s="0"/>
      <c r="ALL1" s="0"/>
      <c r="ALM1" s="0"/>
      <c r="ALN1" s="0"/>
      <c r="ALO1" s="0"/>
      <c r="ALP1" s="0"/>
      <c r="ALQ1" s="0"/>
      <c r="ALR1" s="0"/>
      <c r="ALS1" s="0"/>
      <c r="ALT1" s="0"/>
      <c r="ALU1" s="0"/>
      <c r="ALV1" s="0"/>
      <c r="ALW1" s="0"/>
      <c r="ALX1" s="0"/>
      <c r="ALY1" s="0"/>
      <c r="ALZ1" s="0"/>
      <c r="AMA1" s="0"/>
      <c r="AMB1" s="0"/>
      <c r="AMC1" s="0"/>
      <c r="AMD1" s="0"/>
      <c r="AME1" s="0"/>
      <c r="AMF1" s="0"/>
      <c r="AMG1" s="0"/>
      <c r="AMH1" s="0"/>
      <c r="AMI1" s="0"/>
      <c r="AMJ1" s="0"/>
    </row>
    <row r="2" customFormat="false" ht="43.5" hidden="false" customHeight="true" outlineLevel="0" collapsed="false">
      <c r="A2" s="0"/>
      <c r="B2" s="2" t="s">
        <v>0</v>
      </c>
      <c r="C2" s="2"/>
      <c r="D2" s="2"/>
      <c r="E2" s="2"/>
      <c r="F2" s="2"/>
      <c r="G2" s="2"/>
      <c r="H2" s="2"/>
      <c r="I2" s="3"/>
      <c r="J2" s="4"/>
      <c r="K2" s="4"/>
      <c r="L2" s="4"/>
      <c r="M2" s="4"/>
      <c r="N2" s="4"/>
      <c r="O2" s="4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  <c r="IX2" s="0"/>
      <c r="IY2" s="0"/>
      <c r="IZ2" s="0"/>
      <c r="JA2" s="0"/>
      <c r="JB2" s="0"/>
      <c r="JC2" s="0"/>
      <c r="JD2" s="0"/>
      <c r="JE2" s="0"/>
      <c r="JF2" s="0"/>
      <c r="JG2" s="0"/>
      <c r="JH2" s="0"/>
      <c r="JI2" s="0"/>
      <c r="JJ2" s="0"/>
      <c r="JK2" s="0"/>
      <c r="JL2" s="0"/>
      <c r="JM2" s="0"/>
      <c r="JN2" s="0"/>
      <c r="JO2" s="0"/>
      <c r="JP2" s="0"/>
      <c r="JQ2" s="0"/>
      <c r="JR2" s="0"/>
      <c r="JS2" s="0"/>
      <c r="JT2" s="0"/>
      <c r="JU2" s="0"/>
      <c r="JV2" s="0"/>
      <c r="JW2" s="0"/>
      <c r="JX2" s="0"/>
      <c r="JY2" s="0"/>
      <c r="JZ2" s="0"/>
      <c r="KA2" s="0"/>
      <c r="KB2" s="0"/>
      <c r="KC2" s="0"/>
      <c r="KD2" s="0"/>
      <c r="KE2" s="0"/>
      <c r="KF2" s="0"/>
      <c r="KG2" s="0"/>
      <c r="KH2" s="0"/>
      <c r="KI2" s="0"/>
      <c r="KJ2" s="0"/>
      <c r="KK2" s="0"/>
      <c r="KL2" s="0"/>
      <c r="KM2" s="0"/>
      <c r="KN2" s="0"/>
      <c r="KO2" s="0"/>
      <c r="KP2" s="0"/>
      <c r="KQ2" s="0"/>
      <c r="KR2" s="0"/>
      <c r="KS2" s="0"/>
      <c r="KT2" s="0"/>
      <c r="KU2" s="0"/>
      <c r="KV2" s="0"/>
      <c r="KW2" s="0"/>
      <c r="KX2" s="0"/>
      <c r="KY2" s="0"/>
      <c r="KZ2" s="0"/>
      <c r="LA2" s="0"/>
      <c r="LB2" s="0"/>
      <c r="LC2" s="0"/>
      <c r="LD2" s="0"/>
      <c r="LE2" s="0"/>
      <c r="LF2" s="0"/>
      <c r="LG2" s="0"/>
      <c r="LH2" s="0"/>
      <c r="LI2" s="0"/>
      <c r="LJ2" s="0"/>
      <c r="LK2" s="0"/>
      <c r="LL2" s="0"/>
      <c r="LM2" s="0"/>
      <c r="LN2" s="0"/>
      <c r="LO2" s="0"/>
      <c r="LP2" s="0"/>
      <c r="LQ2" s="0"/>
      <c r="LR2" s="0"/>
      <c r="LS2" s="0"/>
      <c r="LT2" s="0"/>
      <c r="LU2" s="0"/>
      <c r="LV2" s="0"/>
      <c r="LW2" s="0"/>
      <c r="LX2" s="0"/>
      <c r="LY2" s="0"/>
      <c r="LZ2" s="0"/>
      <c r="MA2" s="0"/>
      <c r="MB2" s="0"/>
      <c r="MC2" s="0"/>
      <c r="MD2" s="0"/>
      <c r="ME2" s="0"/>
      <c r="MF2" s="0"/>
      <c r="MG2" s="0"/>
      <c r="MH2" s="0"/>
      <c r="MI2" s="0"/>
      <c r="MJ2" s="0"/>
      <c r="MK2" s="0"/>
      <c r="ML2" s="0"/>
      <c r="MM2" s="0"/>
      <c r="MN2" s="0"/>
      <c r="MO2" s="0"/>
      <c r="MP2" s="0"/>
      <c r="MQ2" s="0"/>
      <c r="MR2" s="0"/>
      <c r="MS2" s="0"/>
      <c r="MT2" s="0"/>
      <c r="MU2" s="0"/>
      <c r="MV2" s="0"/>
      <c r="MW2" s="0"/>
      <c r="MX2" s="0"/>
      <c r="MY2" s="0"/>
      <c r="MZ2" s="0"/>
      <c r="NA2" s="0"/>
      <c r="NB2" s="0"/>
      <c r="NC2" s="0"/>
      <c r="ND2" s="0"/>
      <c r="NE2" s="0"/>
      <c r="NF2" s="0"/>
      <c r="NG2" s="0"/>
      <c r="NH2" s="0"/>
      <c r="NI2" s="0"/>
      <c r="NJ2" s="0"/>
      <c r="NK2" s="0"/>
      <c r="NL2" s="0"/>
      <c r="NM2" s="0"/>
      <c r="NN2" s="0"/>
      <c r="NO2" s="0"/>
      <c r="NP2" s="0"/>
      <c r="NQ2" s="0"/>
      <c r="NR2" s="0"/>
      <c r="NS2" s="0"/>
      <c r="NT2" s="0"/>
      <c r="NU2" s="0"/>
      <c r="NV2" s="0"/>
      <c r="NW2" s="0"/>
      <c r="NX2" s="0"/>
      <c r="NY2" s="0"/>
      <c r="NZ2" s="0"/>
      <c r="OA2" s="0"/>
      <c r="OB2" s="0"/>
      <c r="OC2" s="0"/>
      <c r="OD2" s="0"/>
      <c r="OE2" s="0"/>
      <c r="OF2" s="0"/>
      <c r="OG2" s="0"/>
      <c r="OH2" s="0"/>
      <c r="OI2" s="0"/>
      <c r="OJ2" s="0"/>
      <c r="OK2" s="0"/>
      <c r="OL2" s="0"/>
      <c r="OM2" s="0"/>
      <c r="ON2" s="0"/>
      <c r="OO2" s="0"/>
      <c r="OP2" s="0"/>
      <c r="OQ2" s="0"/>
      <c r="OR2" s="0"/>
      <c r="OS2" s="0"/>
      <c r="OT2" s="0"/>
      <c r="OU2" s="0"/>
      <c r="OV2" s="0"/>
      <c r="OW2" s="0"/>
      <c r="OX2" s="0"/>
      <c r="OY2" s="0"/>
      <c r="OZ2" s="0"/>
      <c r="PA2" s="0"/>
      <c r="PB2" s="0"/>
      <c r="PC2" s="0"/>
      <c r="PD2" s="0"/>
      <c r="PE2" s="0"/>
      <c r="PF2" s="0"/>
      <c r="PG2" s="0"/>
      <c r="PH2" s="0"/>
      <c r="PI2" s="0"/>
      <c r="PJ2" s="0"/>
      <c r="PK2" s="0"/>
      <c r="PL2" s="0"/>
      <c r="PM2" s="0"/>
      <c r="PN2" s="0"/>
      <c r="PO2" s="0"/>
      <c r="PP2" s="0"/>
      <c r="PQ2" s="0"/>
      <c r="PR2" s="0"/>
      <c r="PS2" s="0"/>
      <c r="PT2" s="0"/>
      <c r="PU2" s="0"/>
      <c r="PV2" s="0"/>
      <c r="PW2" s="0"/>
      <c r="PX2" s="0"/>
      <c r="PY2" s="0"/>
      <c r="PZ2" s="0"/>
      <c r="QA2" s="0"/>
      <c r="QB2" s="0"/>
      <c r="QC2" s="0"/>
      <c r="QD2" s="0"/>
      <c r="QE2" s="0"/>
      <c r="QF2" s="0"/>
      <c r="QG2" s="0"/>
      <c r="QH2" s="0"/>
      <c r="QI2" s="0"/>
      <c r="QJ2" s="0"/>
      <c r="QK2" s="0"/>
      <c r="QL2" s="0"/>
      <c r="QM2" s="0"/>
      <c r="QN2" s="0"/>
      <c r="QO2" s="0"/>
      <c r="QP2" s="0"/>
      <c r="QQ2" s="0"/>
      <c r="QR2" s="0"/>
      <c r="QS2" s="0"/>
      <c r="QT2" s="0"/>
      <c r="QU2" s="0"/>
      <c r="QV2" s="0"/>
      <c r="QW2" s="0"/>
      <c r="QX2" s="0"/>
      <c r="QY2" s="0"/>
      <c r="QZ2" s="0"/>
      <c r="RA2" s="0"/>
      <c r="RB2" s="0"/>
      <c r="RC2" s="0"/>
      <c r="RD2" s="0"/>
      <c r="RE2" s="0"/>
      <c r="RF2" s="0"/>
      <c r="RG2" s="0"/>
      <c r="RH2" s="0"/>
      <c r="RI2" s="0"/>
      <c r="RJ2" s="0"/>
      <c r="RK2" s="0"/>
      <c r="RL2" s="0"/>
      <c r="RM2" s="0"/>
      <c r="RN2" s="0"/>
      <c r="RO2" s="0"/>
      <c r="RP2" s="0"/>
      <c r="RQ2" s="0"/>
      <c r="RR2" s="0"/>
      <c r="RS2" s="0"/>
      <c r="RT2" s="0"/>
      <c r="RU2" s="0"/>
      <c r="RV2" s="0"/>
      <c r="RW2" s="0"/>
      <c r="RX2" s="0"/>
      <c r="RY2" s="0"/>
      <c r="RZ2" s="0"/>
      <c r="SA2" s="0"/>
      <c r="SB2" s="0"/>
      <c r="SC2" s="0"/>
      <c r="SD2" s="0"/>
      <c r="SE2" s="0"/>
      <c r="SF2" s="0"/>
      <c r="SG2" s="0"/>
      <c r="SH2" s="0"/>
      <c r="SI2" s="0"/>
      <c r="SJ2" s="0"/>
      <c r="SK2" s="0"/>
      <c r="SL2" s="0"/>
      <c r="SM2" s="0"/>
      <c r="SN2" s="0"/>
      <c r="SO2" s="0"/>
      <c r="SP2" s="0"/>
      <c r="SQ2" s="0"/>
      <c r="SR2" s="0"/>
      <c r="SS2" s="0"/>
      <c r="ST2" s="0"/>
      <c r="SU2" s="0"/>
      <c r="SV2" s="0"/>
      <c r="SW2" s="0"/>
      <c r="SX2" s="0"/>
      <c r="SY2" s="0"/>
      <c r="SZ2" s="0"/>
      <c r="TA2" s="0"/>
      <c r="TB2" s="0"/>
      <c r="TC2" s="0"/>
      <c r="TD2" s="0"/>
      <c r="TE2" s="0"/>
      <c r="TF2" s="0"/>
      <c r="TG2" s="0"/>
      <c r="TH2" s="0"/>
      <c r="TI2" s="0"/>
      <c r="TJ2" s="0"/>
      <c r="TK2" s="0"/>
      <c r="TL2" s="0"/>
      <c r="TM2" s="0"/>
      <c r="TN2" s="0"/>
      <c r="TO2" s="0"/>
      <c r="TP2" s="0"/>
      <c r="TQ2" s="0"/>
      <c r="TR2" s="0"/>
      <c r="TS2" s="0"/>
      <c r="TT2" s="0"/>
      <c r="TU2" s="0"/>
      <c r="TV2" s="0"/>
      <c r="TW2" s="0"/>
      <c r="TX2" s="0"/>
      <c r="TY2" s="0"/>
      <c r="TZ2" s="0"/>
      <c r="UA2" s="0"/>
      <c r="UB2" s="0"/>
      <c r="UC2" s="0"/>
      <c r="UD2" s="0"/>
      <c r="UE2" s="0"/>
      <c r="UF2" s="0"/>
      <c r="UG2" s="0"/>
      <c r="UH2" s="0"/>
      <c r="UI2" s="0"/>
      <c r="UJ2" s="0"/>
      <c r="UK2" s="0"/>
      <c r="UL2" s="0"/>
      <c r="UM2" s="0"/>
      <c r="UN2" s="0"/>
      <c r="UO2" s="0"/>
      <c r="UP2" s="0"/>
      <c r="UQ2" s="0"/>
      <c r="UR2" s="0"/>
      <c r="US2" s="0"/>
      <c r="UT2" s="0"/>
      <c r="UU2" s="0"/>
      <c r="UV2" s="0"/>
      <c r="UW2" s="0"/>
      <c r="UX2" s="0"/>
      <c r="UY2" s="0"/>
      <c r="UZ2" s="0"/>
      <c r="VA2" s="0"/>
      <c r="VB2" s="0"/>
      <c r="VC2" s="0"/>
      <c r="VD2" s="0"/>
      <c r="VE2" s="0"/>
      <c r="VF2" s="0"/>
      <c r="VG2" s="0"/>
      <c r="VH2" s="0"/>
      <c r="VI2" s="0"/>
      <c r="VJ2" s="0"/>
      <c r="VK2" s="0"/>
      <c r="VL2" s="0"/>
      <c r="VM2" s="0"/>
      <c r="VN2" s="0"/>
      <c r="VO2" s="0"/>
      <c r="VP2" s="0"/>
      <c r="VQ2" s="0"/>
      <c r="VR2" s="0"/>
      <c r="VS2" s="0"/>
      <c r="VT2" s="0"/>
      <c r="VU2" s="0"/>
      <c r="VV2" s="0"/>
      <c r="VW2" s="0"/>
      <c r="VX2" s="0"/>
      <c r="VY2" s="0"/>
      <c r="VZ2" s="0"/>
      <c r="WA2" s="0"/>
      <c r="WB2" s="0"/>
      <c r="WC2" s="0"/>
      <c r="WD2" s="0"/>
      <c r="WE2" s="0"/>
      <c r="WF2" s="0"/>
      <c r="WG2" s="0"/>
      <c r="WH2" s="0"/>
      <c r="WI2" s="0"/>
      <c r="WJ2" s="0"/>
      <c r="WK2" s="0"/>
      <c r="WL2" s="0"/>
      <c r="WM2" s="0"/>
      <c r="WN2" s="0"/>
      <c r="WO2" s="0"/>
      <c r="WP2" s="0"/>
      <c r="WQ2" s="0"/>
      <c r="WR2" s="0"/>
      <c r="WS2" s="0"/>
      <c r="WT2" s="0"/>
      <c r="WU2" s="0"/>
      <c r="WV2" s="0"/>
      <c r="WW2" s="0"/>
      <c r="WX2" s="0"/>
      <c r="WY2" s="0"/>
      <c r="WZ2" s="0"/>
      <c r="XA2" s="0"/>
      <c r="XB2" s="0"/>
      <c r="XC2" s="0"/>
      <c r="XD2" s="0"/>
      <c r="XE2" s="0"/>
      <c r="XF2" s="0"/>
      <c r="XG2" s="0"/>
      <c r="XH2" s="0"/>
      <c r="XI2" s="0"/>
      <c r="XJ2" s="0"/>
      <c r="XK2" s="0"/>
      <c r="XL2" s="0"/>
      <c r="XM2" s="0"/>
      <c r="XN2" s="0"/>
      <c r="XO2" s="0"/>
      <c r="XP2" s="0"/>
      <c r="XQ2" s="0"/>
      <c r="XR2" s="0"/>
      <c r="XS2" s="0"/>
      <c r="XT2" s="0"/>
      <c r="XU2" s="0"/>
      <c r="XV2" s="0"/>
      <c r="XW2" s="0"/>
      <c r="XX2" s="0"/>
      <c r="XY2" s="0"/>
      <c r="XZ2" s="0"/>
      <c r="YA2" s="0"/>
      <c r="YB2" s="0"/>
      <c r="YC2" s="0"/>
      <c r="YD2" s="0"/>
      <c r="YE2" s="0"/>
      <c r="YF2" s="0"/>
      <c r="YG2" s="0"/>
      <c r="YH2" s="0"/>
      <c r="YI2" s="0"/>
      <c r="YJ2" s="0"/>
      <c r="YK2" s="0"/>
      <c r="YL2" s="0"/>
      <c r="YM2" s="0"/>
      <c r="YN2" s="0"/>
      <c r="YO2" s="0"/>
      <c r="YP2" s="0"/>
      <c r="YQ2" s="0"/>
      <c r="YR2" s="0"/>
      <c r="YS2" s="0"/>
      <c r="YT2" s="0"/>
      <c r="YU2" s="0"/>
      <c r="YV2" s="0"/>
      <c r="YW2" s="0"/>
      <c r="YX2" s="0"/>
      <c r="YY2" s="0"/>
      <c r="YZ2" s="0"/>
      <c r="ZA2" s="0"/>
      <c r="ZB2" s="0"/>
      <c r="ZC2" s="0"/>
      <c r="ZD2" s="0"/>
      <c r="ZE2" s="0"/>
      <c r="ZF2" s="0"/>
      <c r="ZG2" s="0"/>
      <c r="ZH2" s="0"/>
      <c r="ZI2" s="0"/>
      <c r="ZJ2" s="0"/>
      <c r="ZK2" s="0"/>
      <c r="ZL2" s="0"/>
      <c r="ZM2" s="0"/>
      <c r="ZN2" s="0"/>
      <c r="ZO2" s="0"/>
      <c r="ZP2" s="0"/>
      <c r="ZQ2" s="0"/>
      <c r="ZR2" s="0"/>
      <c r="ZS2" s="0"/>
      <c r="ZT2" s="0"/>
      <c r="ZU2" s="0"/>
      <c r="ZV2" s="0"/>
      <c r="ZW2" s="0"/>
      <c r="ZX2" s="0"/>
      <c r="ZY2" s="0"/>
      <c r="ZZ2" s="0"/>
      <c r="AAA2" s="0"/>
      <c r="AAB2" s="0"/>
      <c r="AAC2" s="0"/>
      <c r="AAD2" s="0"/>
      <c r="AAE2" s="0"/>
      <c r="AAF2" s="0"/>
      <c r="AAG2" s="0"/>
      <c r="AAH2" s="0"/>
      <c r="AAI2" s="0"/>
      <c r="AAJ2" s="0"/>
      <c r="AAK2" s="0"/>
      <c r="AAL2" s="0"/>
      <c r="AAM2" s="0"/>
      <c r="AAN2" s="0"/>
      <c r="AAO2" s="0"/>
      <c r="AAP2" s="0"/>
      <c r="AAQ2" s="0"/>
      <c r="AAR2" s="0"/>
      <c r="AAS2" s="0"/>
      <c r="AAT2" s="0"/>
      <c r="AAU2" s="0"/>
      <c r="AAV2" s="0"/>
      <c r="AAW2" s="0"/>
      <c r="AAX2" s="0"/>
      <c r="AAY2" s="0"/>
      <c r="AAZ2" s="0"/>
      <c r="ABA2" s="0"/>
      <c r="ABB2" s="0"/>
      <c r="ABC2" s="0"/>
      <c r="ABD2" s="0"/>
      <c r="ABE2" s="0"/>
      <c r="ABF2" s="0"/>
      <c r="ABG2" s="0"/>
      <c r="ABH2" s="0"/>
      <c r="ABI2" s="0"/>
      <c r="ABJ2" s="0"/>
      <c r="ABK2" s="0"/>
      <c r="ABL2" s="0"/>
      <c r="ABM2" s="0"/>
      <c r="ABN2" s="0"/>
      <c r="ABO2" s="0"/>
      <c r="ABP2" s="0"/>
      <c r="ABQ2" s="0"/>
      <c r="ABR2" s="0"/>
      <c r="ABS2" s="0"/>
      <c r="ABT2" s="0"/>
      <c r="ABU2" s="0"/>
      <c r="ABV2" s="0"/>
      <c r="ABW2" s="0"/>
      <c r="ABX2" s="0"/>
      <c r="ABY2" s="0"/>
      <c r="ABZ2" s="0"/>
      <c r="ACA2" s="0"/>
      <c r="ACB2" s="0"/>
      <c r="ACC2" s="0"/>
      <c r="ACD2" s="0"/>
      <c r="ACE2" s="0"/>
      <c r="ACF2" s="0"/>
      <c r="ACG2" s="0"/>
      <c r="ACH2" s="0"/>
      <c r="ACI2" s="0"/>
      <c r="ACJ2" s="0"/>
      <c r="ACK2" s="0"/>
      <c r="ACL2" s="0"/>
      <c r="ACM2" s="0"/>
      <c r="ACN2" s="0"/>
      <c r="ACO2" s="0"/>
      <c r="ACP2" s="0"/>
      <c r="ACQ2" s="0"/>
      <c r="ACR2" s="0"/>
      <c r="ACS2" s="0"/>
      <c r="ACT2" s="0"/>
      <c r="ACU2" s="0"/>
      <c r="ACV2" s="0"/>
      <c r="ACW2" s="0"/>
      <c r="ACX2" s="0"/>
      <c r="ACY2" s="0"/>
      <c r="ACZ2" s="0"/>
      <c r="ADA2" s="0"/>
      <c r="ADB2" s="0"/>
      <c r="ADC2" s="0"/>
      <c r="ADD2" s="0"/>
      <c r="ADE2" s="0"/>
      <c r="ADF2" s="0"/>
      <c r="ADG2" s="0"/>
      <c r="ADH2" s="0"/>
      <c r="ADI2" s="0"/>
      <c r="ADJ2" s="0"/>
      <c r="ADK2" s="0"/>
      <c r="ADL2" s="0"/>
      <c r="ADM2" s="0"/>
      <c r="ADN2" s="0"/>
      <c r="ADO2" s="0"/>
      <c r="ADP2" s="0"/>
      <c r="ADQ2" s="0"/>
      <c r="ADR2" s="0"/>
      <c r="ADS2" s="0"/>
      <c r="ADT2" s="0"/>
      <c r="ADU2" s="0"/>
      <c r="ADV2" s="0"/>
      <c r="ADW2" s="0"/>
      <c r="ADX2" s="0"/>
      <c r="ADY2" s="0"/>
      <c r="ADZ2" s="0"/>
      <c r="AEA2" s="0"/>
      <c r="AEB2" s="0"/>
      <c r="AEC2" s="0"/>
      <c r="AED2" s="0"/>
      <c r="AEE2" s="0"/>
      <c r="AEF2" s="0"/>
      <c r="AEG2" s="0"/>
      <c r="AEH2" s="0"/>
      <c r="AEI2" s="0"/>
      <c r="AEJ2" s="0"/>
      <c r="AEK2" s="0"/>
      <c r="AEL2" s="0"/>
      <c r="AEM2" s="0"/>
      <c r="AEN2" s="0"/>
      <c r="AEO2" s="0"/>
      <c r="AEP2" s="0"/>
      <c r="AEQ2" s="0"/>
      <c r="AER2" s="0"/>
      <c r="AES2" s="0"/>
      <c r="AET2" s="0"/>
      <c r="AEU2" s="0"/>
      <c r="AEV2" s="0"/>
      <c r="AEW2" s="0"/>
      <c r="AEX2" s="0"/>
      <c r="AEY2" s="0"/>
      <c r="AEZ2" s="0"/>
      <c r="AFA2" s="0"/>
      <c r="AFB2" s="0"/>
      <c r="AFC2" s="0"/>
      <c r="AFD2" s="0"/>
      <c r="AFE2" s="0"/>
      <c r="AFF2" s="0"/>
      <c r="AFG2" s="0"/>
      <c r="AFH2" s="0"/>
      <c r="AFI2" s="0"/>
      <c r="AFJ2" s="0"/>
      <c r="AFK2" s="0"/>
      <c r="AFL2" s="0"/>
      <c r="AFM2" s="0"/>
      <c r="AFN2" s="0"/>
      <c r="AFO2" s="0"/>
      <c r="AFP2" s="0"/>
      <c r="AFQ2" s="0"/>
      <c r="AFR2" s="0"/>
      <c r="AFS2" s="0"/>
      <c r="AFT2" s="0"/>
      <c r="AFU2" s="0"/>
      <c r="AFV2" s="0"/>
      <c r="AFW2" s="0"/>
      <c r="AFX2" s="0"/>
      <c r="AFY2" s="0"/>
      <c r="AFZ2" s="0"/>
      <c r="AGA2" s="0"/>
      <c r="AGB2" s="0"/>
      <c r="AGC2" s="0"/>
      <c r="AGD2" s="0"/>
      <c r="AGE2" s="0"/>
      <c r="AGF2" s="0"/>
      <c r="AGG2" s="0"/>
      <c r="AGH2" s="0"/>
      <c r="AGI2" s="0"/>
      <c r="AGJ2" s="0"/>
      <c r="AGK2" s="0"/>
      <c r="AGL2" s="0"/>
      <c r="AGM2" s="0"/>
      <c r="AGN2" s="0"/>
      <c r="AGO2" s="0"/>
      <c r="AGP2" s="0"/>
      <c r="AGQ2" s="0"/>
      <c r="AGR2" s="0"/>
      <c r="AGS2" s="0"/>
      <c r="AGT2" s="0"/>
      <c r="AGU2" s="0"/>
      <c r="AGV2" s="0"/>
      <c r="AGW2" s="0"/>
      <c r="AGX2" s="0"/>
      <c r="AGY2" s="0"/>
      <c r="AGZ2" s="0"/>
      <c r="AHA2" s="0"/>
      <c r="AHB2" s="0"/>
      <c r="AHC2" s="0"/>
      <c r="AHD2" s="0"/>
      <c r="AHE2" s="0"/>
      <c r="AHF2" s="0"/>
      <c r="AHG2" s="0"/>
      <c r="AHH2" s="0"/>
      <c r="AHI2" s="0"/>
      <c r="AHJ2" s="0"/>
      <c r="AHK2" s="0"/>
      <c r="AHL2" s="0"/>
      <c r="AHM2" s="0"/>
      <c r="AHN2" s="0"/>
      <c r="AHO2" s="0"/>
      <c r="AHP2" s="0"/>
      <c r="AHQ2" s="0"/>
      <c r="AHR2" s="0"/>
      <c r="AHS2" s="0"/>
      <c r="AHT2" s="0"/>
      <c r="AHU2" s="0"/>
      <c r="AHV2" s="0"/>
      <c r="AHW2" s="0"/>
      <c r="AHX2" s="0"/>
      <c r="AHY2" s="0"/>
      <c r="AHZ2" s="0"/>
      <c r="AIA2" s="0"/>
      <c r="AIB2" s="0"/>
      <c r="AIC2" s="0"/>
      <c r="AID2" s="0"/>
      <c r="AIE2" s="0"/>
      <c r="AIF2" s="0"/>
      <c r="AIG2" s="0"/>
      <c r="AIH2" s="0"/>
      <c r="AII2" s="0"/>
      <c r="AIJ2" s="0"/>
      <c r="AIK2" s="0"/>
      <c r="AIL2" s="0"/>
      <c r="AIM2" s="0"/>
      <c r="AIN2" s="0"/>
      <c r="AIO2" s="0"/>
      <c r="AIP2" s="0"/>
      <c r="AIQ2" s="0"/>
      <c r="AIR2" s="0"/>
      <c r="AIS2" s="0"/>
      <c r="AIT2" s="0"/>
      <c r="AIU2" s="0"/>
      <c r="AIV2" s="0"/>
      <c r="AIW2" s="0"/>
      <c r="AIX2" s="0"/>
      <c r="AIY2" s="0"/>
      <c r="AIZ2" s="0"/>
      <c r="AJA2" s="0"/>
      <c r="AJB2" s="0"/>
      <c r="AJC2" s="0"/>
      <c r="AJD2" s="0"/>
      <c r="AJE2" s="0"/>
      <c r="AJF2" s="0"/>
      <c r="AJG2" s="0"/>
      <c r="AJH2" s="0"/>
      <c r="AJI2" s="0"/>
      <c r="AJJ2" s="0"/>
      <c r="AJK2" s="0"/>
      <c r="AJL2" s="0"/>
      <c r="AJM2" s="0"/>
      <c r="AJN2" s="0"/>
      <c r="AJO2" s="0"/>
      <c r="AJP2" s="0"/>
      <c r="AJQ2" s="0"/>
      <c r="AJR2" s="0"/>
      <c r="AJS2" s="0"/>
      <c r="AJT2" s="0"/>
      <c r="AJU2" s="0"/>
      <c r="AJV2" s="0"/>
      <c r="AJW2" s="0"/>
      <c r="AJX2" s="0"/>
      <c r="AJY2" s="0"/>
      <c r="AJZ2" s="0"/>
      <c r="AKA2" s="0"/>
      <c r="AKB2" s="0"/>
      <c r="AKC2" s="0"/>
      <c r="AKD2" s="0"/>
      <c r="AKE2" s="0"/>
      <c r="AKF2" s="0"/>
      <c r="AKG2" s="0"/>
      <c r="AKH2" s="0"/>
      <c r="AKI2" s="0"/>
      <c r="AKJ2" s="0"/>
      <c r="AKK2" s="0"/>
      <c r="AKL2" s="0"/>
      <c r="AKM2" s="0"/>
      <c r="AKN2" s="0"/>
      <c r="AKO2" s="0"/>
      <c r="AKP2" s="0"/>
      <c r="AKQ2" s="0"/>
      <c r="AKR2" s="0"/>
      <c r="AKS2" s="0"/>
      <c r="AKT2" s="0"/>
      <c r="AKU2" s="0"/>
      <c r="AKV2" s="0"/>
      <c r="AKW2" s="0"/>
      <c r="AKX2" s="0"/>
      <c r="AKY2" s="0"/>
      <c r="AKZ2" s="0"/>
      <c r="ALA2" s="0"/>
      <c r="ALB2" s="0"/>
      <c r="ALC2" s="0"/>
      <c r="ALD2" s="0"/>
      <c r="ALE2" s="0"/>
      <c r="ALF2" s="0"/>
      <c r="ALG2" s="0"/>
      <c r="ALH2" s="0"/>
      <c r="ALI2" s="0"/>
      <c r="ALJ2" s="0"/>
      <c r="ALK2" s="0"/>
      <c r="ALL2" s="0"/>
      <c r="ALM2" s="0"/>
      <c r="ALN2" s="0"/>
      <c r="ALO2" s="0"/>
      <c r="ALP2" s="0"/>
      <c r="ALQ2" s="0"/>
      <c r="ALR2" s="0"/>
      <c r="ALS2" s="0"/>
      <c r="ALT2" s="0"/>
      <c r="ALU2" s="0"/>
      <c r="ALV2" s="0"/>
      <c r="ALW2" s="0"/>
      <c r="ALX2" s="0"/>
      <c r="ALY2" s="0"/>
      <c r="ALZ2" s="0"/>
      <c r="AMA2" s="0"/>
      <c r="AMB2" s="0"/>
      <c r="AMC2" s="0"/>
      <c r="AMD2" s="0"/>
      <c r="AME2" s="0"/>
      <c r="AMF2" s="0"/>
      <c r="AMG2" s="0"/>
      <c r="AMH2" s="0"/>
      <c r="AMI2" s="0"/>
      <c r="AMJ2" s="0"/>
    </row>
    <row r="3" customFormat="false" ht="86.25" hidden="false" customHeight="true" outlineLevel="0" collapsed="false">
      <c r="A3" s="0"/>
      <c r="B3" s="5" t="s">
        <v>1</v>
      </c>
      <c r="C3" s="6" t="s">
        <v>2</v>
      </c>
      <c r="D3" s="6" t="s">
        <v>3</v>
      </c>
      <c r="E3" s="7" t="s">
        <v>4</v>
      </c>
      <c r="F3" s="7" t="s">
        <v>5</v>
      </c>
      <c r="G3" s="7" t="s">
        <v>6</v>
      </c>
      <c r="H3" s="7" t="s">
        <v>7</v>
      </c>
      <c r="I3" s="7" t="s">
        <v>8</v>
      </c>
      <c r="J3" s="7" t="s">
        <v>9</v>
      </c>
      <c r="K3" s="7" t="s">
        <v>10</v>
      </c>
      <c r="L3" s="7" t="s">
        <v>11</v>
      </c>
      <c r="M3" s="7" t="s">
        <v>12</v>
      </c>
      <c r="N3" s="7" t="s">
        <v>13</v>
      </c>
      <c r="O3" s="7" t="s">
        <v>14</v>
      </c>
      <c r="P3" s="5" t="s">
        <v>15</v>
      </c>
      <c r="Q3" s="7" t="s">
        <v>16</v>
      </c>
      <c r="R3" s="7" t="s">
        <v>17</v>
      </c>
      <c r="S3" s="8" t="s">
        <v>18</v>
      </c>
      <c r="T3" s="7" t="s">
        <v>19</v>
      </c>
      <c r="U3" s="7" t="s">
        <v>20</v>
      </c>
      <c r="V3" s="7"/>
      <c r="W3" s="7"/>
      <c r="X3" s="7" t="s">
        <v>21</v>
      </c>
      <c r="Y3" s="7"/>
      <c r="Z3" s="7"/>
      <c r="AA3" s="7" t="s">
        <v>22</v>
      </c>
      <c r="AB3" s="9"/>
      <c r="AC3" s="7" t="s">
        <v>23</v>
      </c>
      <c r="AD3" s="7" t="s">
        <v>24</v>
      </c>
      <c r="AE3" s="7" t="s">
        <v>25</v>
      </c>
      <c r="AF3" s="7" t="s">
        <v>26</v>
      </c>
      <c r="AG3" s="7" t="s">
        <v>27</v>
      </c>
      <c r="AH3" s="7" t="s">
        <v>28</v>
      </c>
      <c r="AI3" s="10"/>
      <c r="AJ3" s="11"/>
      <c r="AK3" s="11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  <c r="IX3" s="0"/>
      <c r="IY3" s="0"/>
      <c r="IZ3" s="0"/>
      <c r="JA3" s="0"/>
      <c r="JB3" s="0"/>
      <c r="JC3" s="0"/>
      <c r="JD3" s="0"/>
      <c r="JE3" s="0"/>
      <c r="JF3" s="0"/>
      <c r="JG3" s="0"/>
      <c r="JH3" s="0"/>
      <c r="JI3" s="0"/>
      <c r="JJ3" s="0"/>
      <c r="JK3" s="0"/>
      <c r="JL3" s="0"/>
      <c r="JM3" s="0"/>
      <c r="JN3" s="0"/>
      <c r="JO3" s="0"/>
      <c r="JP3" s="0"/>
      <c r="JQ3" s="0"/>
      <c r="JR3" s="0"/>
      <c r="JS3" s="0"/>
      <c r="JT3" s="0"/>
      <c r="JU3" s="0"/>
      <c r="JV3" s="0"/>
      <c r="JW3" s="0"/>
      <c r="JX3" s="0"/>
      <c r="JY3" s="0"/>
      <c r="JZ3" s="0"/>
      <c r="KA3" s="0"/>
      <c r="KB3" s="0"/>
      <c r="KC3" s="0"/>
      <c r="KD3" s="0"/>
      <c r="KE3" s="0"/>
      <c r="KF3" s="0"/>
      <c r="KG3" s="0"/>
      <c r="KH3" s="0"/>
      <c r="KI3" s="0"/>
      <c r="KJ3" s="0"/>
      <c r="KK3" s="0"/>
      <c r="KL3" s="0"/>
      <c r="KM3" s="0"/>
      <c r="KN3" s="0"/>
      <c r="KO3" s="0"/>
      <c r="KP3" s="0"/>
      <c r="KQ3" s="0"/>
      <c r="KR3" s="0"/>
      <c r="KS3" s="0"/>
      <c r="KT3" s="0"/>
      <c r="KU3" s="0"/>
      <c r="KV3" s="0"/>
      <c r="KW3" s="0"/>
      <c r="KX3" s="0"/>
      <c r="KY3" s="0"/>
      <c r="KZ3" s="0"/>
      <c r="LA3" s="0"/>
      <c r="LB3" s="0"/>
      <c r="LC3" s="0"/>
      <c r="LD3" s="0"/>
      <c r="LE3" s="0"/>
      <c r="LF3" s="0"/>
      <c r="LG3" s="0"/>
      <c r="LH3" s="0"/>
      <c r="LI3" s="0"/>
      <c r="LJ3" s="0"/>
      <c r="LK3" s="0"/>
      <c r="LL3" s="0"/>
      <c r="LM3" s="0"/>
      <c r="LN3" s="0"/>
      <c r="LO3" s="0"/>
      <c r="LP3" s="0"/>
      <c r="LQ3" s="0"/>
      <c r="LR3" s="0"/>
      <c r="LS3" s="0"/>
      <c r="LT3" s="0"/>
      <c r="LU3" s="0"/>
      <c r="LV3" s="0"/>
      <c r="LW3" s="0"/>
      <c r="LX3" s="0"/>
      <c r="LY3" s="0"/>
      <c r="LZ3" s="0"/>
      <c r="MA3" s="0"/>
      <c r="MB3" s="0"/>
      <c r="MC3" s="0"/>
      <c r="MD3" s="0"/>
      <c r="ME3" s="0"/>
      <c r="MF3" s="0"/>
      <c r="MG3" s="0"/>
      <c r="MH3" s="0"/>
      <c r="MI3" s="0"/>
      <c r="MJ3" s="0"/>
      <c r="MK3" s="0"/>
      <c r="ML3" s="0"/>
      <c r="MM3" s="0"/>
      <c r="MN3" s="0"/>
      <c r="MO3" s="0"/>
      <c r="MP3" s="0"/>
      <c r="MQ3" s="0"/>
      <c r="MR3" s="0"/>
      <c r="MS3" s="0"/>
      <c r="MT3" s="0"/>
      <c r="MU3" s="0"/>
      <c r="MV3" s="0"/>
      <c r="MW3" s="0"/>
      <c r="MX3" s="0"/>
      <c r="MY3" s="0"/>
      <c r="MZ3" s="0"/>
      <c r="NA3" s="0"/>
      <c r="NB3" s="0"/>
      <c r="NC3" s="0"/>
      <c r="ND3" s="0"/>
      <c r="NE3" s="0"/>
      <c r="NF3" s="0"/>
      <c r="NG3" s="0"/>
      <c r="NH3" s="0"/>
      <c r="NI3" s="0"/>
      <c r="NJ3" s="0"/>
      <c r="NK3" s="0"/>
      <c r="NL3" s="0"/>
      <c r="NM3" s="0"/>
      <c r="NN3" s="0"/>
      <c r="NO3" s="0"/>
      <c r="NP3" s="0"/>
      <c r="NQ3" s="0"/>
      <c r="NR3" s="0"/>
      <c r="NS3" s="0"/>
      <c r="NT3" s="0"/>
      <c r="NU3" s="0"/>
      <c r="NV3" s="0"/>
      <c r="NW3" s="0"/>
      <c r="NX3" s="0"/>
      <c r="NY3" s="0"/>
      <c r="NZ3" s="0"/>
      <c r="OA3" s="0"/>
      <c r="OB3" s="0"/>
      <c r="OC3" s="0"/>
      <c r="OD3" s="0"/>
      <c r="OE3" s="0"/>
      <c r="OF3" s="0"/>
      <c r="OG3" s="0"/>
      <c r="OH3" s="0"/>
      <c r="OI3" s="0"/>
      <c r="OJ3" s="0"/>
      <c r="OK3" s="0"/>
      <c r="OL3" s="0"/>
      <c r="OM3" s="0"/>
      <c r="ON3" s="0"/>
      <c r="OO3" s="0"/>
      <c r="OP3" s="0"/>
      <c r="OQ3" s="0"/>
      <c r="OR3" s="0"/>
      <c r="OS3" s="0"/>
      <c r="OT3" s="0"/>
      <c r="OU3" s="0"/>
      <c r="OV3" s="0"/>
      <c r="OW3" s="0"/>
      <c r="OX3" s="0"/>
      <c r="OY3" s="0"/>
      <c r="OZ3" s="0"/>
      <c r="PA3" s="0"/>
      <c r="PB3" s="0"/>
      <c r="PC3" s="0"/>
      <c r="PD3" s="0"/>
      <c r="PE3" s="0"/>
      <c r="PF3" s="0"/>
      <c r="PG3" s="0"/>
      <c r="PH3" s="0"/>
      <c r="PI3" s="0"/>
      <c r="PJ3" s="0"/>
      <c r="PK3" s="0"/>
      <c r="PL3" s="0"/>
      <c r="PM3" s="0"/>
      <c r="PN3" s="0"/>
      <c r="PO3" s="0"/>
      <c r="PP3" s="0"/>
      <c r="PQ3" s="0"/>
      <c r="PR3" s="0"/>
      <c r="PS3" s="0"/>
      <c r="PT3" s="0"/>
      <c r="PU3" s="0"/>
      <c r="PV3" s="0"/>
      <c r="PW3" s="0"/>
      <c r="PX3" s="0"/>
      <c r="PY3" s="0"/>
      <c r="PZ3" s="0"/>
      <c r="QA3" s="0"/>
      <c r="QB3" s="0"/>
      <c r="QC3" s="0"/>
      <c r="QD3" s="0"/>
      <c r="QE3" s="0"/>
      <c r="QF3" s="0"/>
      <c r="QG3" s="0"/>
      <c r="QH3" s="0"/>
      <c r="QI3" s="0"/>
      <c r="QJ3" s="0"/>
      <c r="QK3" s="0"/>
      <c r="QL3" s="0"/>
      <c r="QM3" s="0"/>
      <c r="QN3" s="0"/>
      <c r="QO3" s="0"/>
      <c r="QP3" s="0"/>
      <c r="QQ3" s="0"/>
      <c r="QR3" s="0"/>
      <c r="QS3" s="0"/>
      <c r="QT3" s="0"/>
      <c r="QU3" s="0"/>
      <c r="QV3" s="0"/>
      <c r="QW3" s="0"/>
      <c r="QX3" s="0"/>
      <c r="QY3" s="0"/>
      <c r="QZ3" s="0"/>
      <c r="RA3" s="0"/>
      <c r="RB3" s="0"/>
      <c r="RC3" s="0"/>
      <c r="RD3" s="0"/>
      <c r="RE3" s="0"/>
      <c r="RF3" s="0"/>
      <c r="RG3" s="0"/>
      <c r="RH3" s="0"/>
      <c r="RI3" s="0"/>
      <c r="RJ3" s="0"/>
      <c r="RK3" s="0"/>
      <c r="RL3" s="0"/>
      <c r="RM3" s="0"/>
      <c r="RN3" s="0"/>
      <c r="RO3" s="0"/>
      <c r="RP3" s="0"/>
      <c r="RQ3" s="0"/>
      <c r="RR3" s="0"/>
      <c r="RS3" s="0"/>
      <c r="RT3" s="0"/>
      <c r="RU3" s="0"/>
      <c r="RV3" s="0"/>
      <c r="RW3" s="0"/>
      <c r="RX3" s="0"/>
      <c r="RY3" s="0"/>
      <c r="RZ3" s="0"/>
      <c r="SA3" s="0"/>
      <c r="SB3" s="0"/>
      <c r="SC3" s="0"/>
      <c r="SD3" s="0"/>
      <c r="SE3" s="0"/>
      <c r="SF3" s="0"/>
      <c r="SG3" s="0"/>
      <c r="SH3" s="0"/>
      <c r="SI3" s="0"/>
      <c r="SJ3" s="0"/>
      <c r="SK3" s="0"/>
      <c r="SL3" s="0"/>
      <c r="SM3" s="0"/>
      <c r="SN3" s="0"/>
      <c r="SO3" s="0"/>
      <c r="SP3" s="0"/>
      <c r="SQ3" s="0"/>
      <c r="SR3" s="0"/>
      <c r="SS3" s="0"/>
      <c r="ST3" s="0"/>
      <c r="SU3" s="0"/>
      <c r="SV3" s="0"/>
      <c r="SW3" s="0"/>
      <c r="SX3" s="0"/>
      <c r="SY3" s="0"/>
      <c r="SZ3" s="0"/>
      <c r="TA3" s="0"/>
      <c r="TB3" s="0"/>
      <c r="TC3" s="0"/>
      <c r="TD3" s="0"/>
      <c r="TE3" s="0"/>
      <c r="TF3" s="0"/>
      <c r="TG3" s="0"/>
      <c r="TH3" s="0"/>
      <c r="TI3" s="0"/>
      <c r="TJ3" s="0"/>
      <c r="TK3" s="0"/>
      <c r="TL3" s="0"/>
      <c r="TM3" s="0"/>
      <c r="TN3" s="0"/>
      <c r="TO3" s="0"/>
      <c r="TP3" s="0"/>
      <c r="TQ3" s="0"/>
      <c r="TR3" s="0"/>
      <c r="TS3" s="0"/>
      <c r="TT3" s="0"/>
      <c r="TU3" s="0"/>
      <c r="TV3" s="0"/>
      <c r="TW3" s="0"/>
      <c r="TX3" s="0"/>
      <c r="TY3" s="0"/>
      <c r="TZ3" s="0"/>
      <c r="UA3" s="0"/>
      <c r="UB3" s="0"/>
      <c r="UC3" s="0"/>
      <c r="UD3" s="0"/>
      <c r="UE3" s="0"/>
      <c r="UF3" s="0"/>
      <c r="UG3" s="0"/>
      <c r="UH3" s="0"/>
      <c r="UI3" s="0"/>
      <c r="UJ3" s="0"/>
      <c r="UK3" s="0"/>
      <c r="UL3" s="0"/>
      <c r="UM3" s="0"/>
      <c r="UN3" s="0"/>
      <c r="UO3" s="0"/>
      <c r="UP3" s="0"/>
      <c r="UQ3" s="0"/>
      <c r="UR3" s="0"/>
      <c r="US3" s="0"/>
      <c r="UT3" s="0"/>
      <c r="UU3" s="0"/>
      <c r="UV3" s="0"/>
      <c r="UW3" s="0"/>
      <c r="UX3" s="0"/>
      <c r="UY3" s="0"/>
      <c r="UZ3" s="0"/>
      <c r="VA3" s="0"/>
      <c r="VB3" s="0"/>
      <c r="VC3" s="0"/>
      <c r="VD3" s="0"/>
      <c r="VE3" s="0"/>
      <c r="VF3" s="0"/>
      <c r="VG3" s="0"/>
      <c r="VH3" s="0"/>
      <c r="VI3" s="0"/>
      <c r="VJ3" s="0"/>
      <c r="VK3" s="0"/>
      <c r="VL3" s="0"/>
      <c r="VM3" s="0"/>
      <c r="VN3" s="0"/>
      <c r="VO3" s="0"/>
      <c r="VP3" s="0"/>
      <c r="VQ3" s="0"/>
      <c r="VR3" s="0"/>
      <c r="VS3" s="0"/>
      <c r="VT3" s="0"/>
      <c r="VU3" s="0"/>
      <c r="VV3" s="0"/>
      <c r="VW3" s="0"/>
      <c r="VX3" s="0"/>
      <c r="VY3" s="0"/>
      <c r="VZ3" s="0"/>
      <c r="WA3" s="0"/>
      <c r="WB3" s="0"/>
      <c r="WC3" s="0"/>
      <c r="WD3" s="0"/>
      <c r="WE3" s="0"/>
      <c r="WF3" s="0"/>
      <c r="WG3" s="0"/>
      <c r="WH3" s="0"/>
      <c r="WI3" s="0"/>
      <c r="WJ3" s="0"/>
      <c r="WK3" s="0"/>
      <c r="WL3" s="0"/>
      <c r="WM3" s="0"/>
      <c r="WN3" s="0"/>
      <c r="WO3" s="0"/>
      <c r="WP3" s="0"/>
      <c r="WQ3" s="0"/>
      <c r="WR3" s="0"/>
      <c r="WS3" s="0"/>
      <c r="WT3" s="0"/>
      <c r="WU3" s="0"/>
      <c r="WV3" s="0"/>
      <c r="WW3" s="0"/>
      <c r="WX3" s="0"/>
      <c r="WY3" s="0"/>
      <c r="WZ3" s="0"/>
      <c r="XA3" s="0"/>
      <c r="XB3" s="0"/>
      <c r="XC3" s="0"/>
      <c r="XD3" s="0"/>
      <c r="XE3" s="0"/>
      <c r="XF3" s="0"/>
      <c r="XG3" s="0"/>
      <c r="XH3" s="0"/>
      <c r="XI3" s="0"/>
      <c r="XJ3" s="0"/>
      <c r="XK3" s="0"/>
      <c r="XL3" s="0"/>
      <c r="XM3" s="0"/>
      <c r="XN3" s="0"/>
      <c r="XO3" s="0"/>
      <c r="XP3" s="0"/>
      <c r="XQ3" s="0"/>
      <c r="XR3" s="0"/>
      <c r="XS3" s="0"/>
      <c r="XT3" s="0"/>
      <c r="XU3" s="0"/>
      <c r="XV3" s="0"/>
      <c r="XW3" s="0"/>
      <c r="XX3" s="0"/>
      <c r="XY3" s="0"/>
      <c r="XZ3" s="0"/>
      <c r="YA3" s="0"/>
      <c r="YB3" s="0"/>
      <c r="YC3" s="0"/>
      <c r="YD3" s="0"/>
      <c r="YE3" s="0"/>
      <c r="YF3" s="0"/>
      <c r="YG3" s="0"/>
      <c r="YH3" s="0"/>
      <c r="YI3" s="0"/>
      <c r="YJ3" s="0"/>
      <c r="YK3" s="0"/>
      <c r="YL3" s="0"/>
      <c r="YM3" s="0"/>
      <c r="YN3" s="0"/>
      <c r="YO3" s="0"/>
      <c r="YP3" s="0"/>
      <c r="YQ3" s="0"/>
      <c r="YR3" s="0"/>
      <c r="YS3" s="0"/>
      <c r="YT3" s="0"/>
      <c r="YU3" s="0"/>
      <c r="YV3" s="0"/>
      <c r="YW3" s="0"/>
      <c r="YX3" s="0"/>
      <c r="YY3" s="0"/>
      <c r="YZ3" s="0"/>
      <c r="ZA3" s="0"/>
      <c r="ZB3" s="0"/>
      <c r="ZC3" s="0"/>
      <c r="ZD3" s="0"/>
      <c r="ZE3" s="0"/>
      <c r="ZF3" s="0"/>
      <c r="ZG3" s="0"/>
      <c r="ZH3" s="0"/>
      <c r="ZI3" s="0"/>
      <c r="ZJ3" s="0"/>
      <c r="ZK3" s="0"/>
      <c r="ZL3" s="0"/>
      <c r="ZM3" s="0"/>
      <c r="ZN3" s="0"/>
      <c r="ZO3" s="0"/>
      <c r="ZP3" s="0"/>
      <c r="ZQ3" s="0"/>
      <c r="ZR3" s="0"/>
      <c r="ZS3" s="0"/>
      <c r="ZT3" s="0"/>
      <c r="ZU3" s="0"/>
      <c r="ZV3" s="0"/>
      <c r="ZW3" s="0"/>
      <c r="ZX3" s="0"/>
      <c r="ZY3" s="0"/>
      <c r="ZZ3" s="0"/>
      <c r="AAA3" s="0"/>
      <c r="AAB3" s="0"/>
      <c r="AAC3" s="0"/>
      <c r="AAD3" s="0"/>
      <c r="AAE3" s="0"/>
      <c r="AAF3" s="0"/>
      <c r="AAG3" s="0"/>
      <c r="AAH3" s="0"/>
      <c r="AAI3" s="0"/>
      <c r="AAJ3" s="0"/>
      <c r="AAK3" s="0"/>
      <c r="AAL3" s="0"/>
      <c r="AAM3" s="0"/>
      <c r="AAN3" s="0"/>
      <c r="AAO3" s="0"/>
      <c r="AAP3" s="0"/>
      <c r="AAQ3" s="0"/>
      <c r="AAR3" s="0"/>
      <c r="AAS3" s="0"/>
      <c r="AAT3" s="0"/>
      <c r="AAU3" s="0"/>
      <c r="AAV3" s="0"/>
      <c r="AAW3" s="0"/>
      <c r="AAX3" s="0"/>
      <c r="AAY3" s="0"/>
      <c r="AAZ3" s="0"/>
      <c r="ABA3" s="0"/>
      <c r="ABB3" s="0"/>
      <c r="ABC3" s="0"/>
      <c r="ABD3" s="0"/>
      <c r="ABE3" s="0"/>
      <c r="ABF3" s="0"/>
      <c r="ABG3" s="0"/>
      <c r="ABH3" s="0"/>
      <c r="ABI3" s="0"/>
      <c r="ABJ3" s="0"/>
      <c r="ABK3" s="0"/>
      <c r="ABL3" s="0"/>
      <c r="ABM3" s="0"/>
      <c r="ABN3" s="0"/>
      <c r="ABO3" s="0"/>
      <c r="ABP3" s="0"/>
      <c r="ABQ3" s="0"/>
      <c r="ABR3" s="0"/>
      <c r="ABS3" s="0"/>
      <c r="ABT3" s="0"/>
      <c r="ABU3" s="0"/>
      <c r="ABV3" s="0"/>
      <c r="ABW3" s="0"/>
      <c r="ABX3" s="0"/>
      <c r="ABY3" s="0"/>
      <c r="ABZ3" s="0"/>
      <c r="ACA3" s="0"/>
      <c r="ACB3" s="0"/>
      <c r="ACC3" s="0"/>
      <c r="ACD3" s="0"/>
      <c r="ACE3" s="0"/>
      <c r="ACF3" s="0"/>
      <c r="ACG3" s="0"/>
      <c r="ACH3" s="0"/>
      <c r="ACI3" s="0"/>
      <c r="ACJ3" s="0"/>
      <c r="ACK3" s="0"/>
      <c r="ACL3" s="0"/>
      <c r="ACM3" s="0"/>
      <c r="ACN3" s="0"/>
      <c r="ACO3" s="0"/>
      <c r="ACP3" s="0"/>
      <c r="ACQ3" s="0"/>
      <c r="ACR3" s="0"/>
      <c r="ACS3" s="0"/>
      <c r="ACT3" s="0"/>
      <c r="ACU3" s="0"/>
      <c r="ACV3" s="0"/>
      <c r="ACW3" s="0"/>
      <c r="ACX3" s="0"/>
      <c r="ACY3" s="0"/>
      <c r="ACZ3" s="0"/>
      <c r="ADA3" s="0"/>
      <c r="ADB3" s="0"/>
      <c r="ADC3" s="0"/>
      <c r="ADD3" s="0"/>
      <c r="ADE3" s="0"/>
      <c r="ADF3" s="0"/>
      <c r="ADG3" s="0"/>
      <c r="ADH3" s="0"/>
      <c r="ADI3" s="0"/>
      <c r="ADJ3" s="0"/>
      <c r="ADK3" s="0"/>
      <c r="ADL3" s="0"/>
      <c r="ADM3" s="0"/>
      <c r="ADN3" s="0"/>
      <c r="ADO3" s="0"/>
      <c r="ADP3" s="0"/>
      <c r="ADQ3" s="0"/>
      <c r="ADR3" s="0"/>
      <c r="ADS3" s="0"/>
      <c r="ADT3" s="0"/>
      <c r="ADU3" s="0"/>
      <c r="ADV3" s="0"/>
      <c r="ADW3" s="0"/>
      <c r="ADX3" s="0"/>
      <c r="ADY3" s="0"/>
      <c r="ADZ3" s="0"/>
      <c r="AEA3" s="0"/>
      <c r="AEB3" s="0"/>
      <c r="AEC3" s="0"/>
      <c r="AED3" s="0"/>
      <c r="AEE3" s="0"/>
      <c r="AEF3" s="0"/>
      <c r="AEG3" s="0"/>
      <c r="AEH3" s="0"/>
      <c r="AEI3" s="0"/>
      <c r="AEJ3" s="0"/>
      <c r="AEK3" s="0"/>
      <c r="AEL3" s="0"/>
      <c r="AEM3" s="0"/>
      <c r="AEN3" s="0"/>
      <c r="AEO3" s="0"/>
      <c r="AEP3" s="0"/>
      <c r="AEQ3" s="0"/>
      <c r="AER3" s="0"/>
      <c r="AES3" s="0"/>
      <c r="AET3" s="0"/>
      <c r="AEU3" s="0"/>
      <c r="AEV3" s="0"/>
      <c r="AEW3" s="0"/>
      <c r="AEX3" s="0"/>
      <c r="AEY3" s="0"/>
      <c r="AEZ3" s="0"/>
      <c r="AFA3" s="0"/>
      <c r="AFB3" s="0"/>
      <c r="AFC3" s="0"/>
      <c r="AFD3" s="0"/>
      <c r="AFE3" s="0"/>
      <c r="AFF3" s="0"/>
      <c r="AFG3" s="0"/>
      <c r="AFH3" s="0"/>
      <c r="AFI3" s="0"/>
      <c r="AFJ3" s="0"/>
      <c r="AFK3" s="0"/>
      <c r="AFL3" s="0"/>
      <c r="AFM3" s="0"/>
      <c r="AFN3" s="0"/>
      <c r="AFO3" s="0"/>
      <c r="AFP3" s="0"/>
      <c r="AFQ3" s="0"/>
      <c r="AFR3" s="0"/>
      <c r="AFS3" s="0"/>
      <c r="AFT3" s="0"/>
      <c r="AFU3" s="0"/>
      <c r="AFV3" s="0"/>
      <c r="AFW3" s="0"/>
      <c r="AFX3" s="0"/>
      <c r="AFY3" s="0"/>
      <c r="AFZ3" s="0"/>
      <c r="AGA3" s="0"/>
      <c r="AGB3" s="0"/>
      <c r="AGC3" s="0"/>
      <c r="AGD3" s="0"/>
      <c r="AGE3" s="0"/>
      <c r="AGF3" s="0"/>
      <c r="AGG3" s="0"/>
      <c r="AGH3" s="0"/>
      <c r="AGI3" s="0"/>
      <c r="AGJ3" s="0"/>
      <c r="AGK3" s="0"/>
      <c r="AGL3" s="0"/>
      <c r="AGM3" s="0"/>
      <c r="AGN3" s="0"/>
      <c r="AGO3" s="0"/>
      <c r="AGP3" s="0"/>
      <c r="AGQ3" s="0"/>
      <c r="AGR3" s="0"/>
      <c r="AGS3" s="0"/>
      <c r="AGT3" s="0"/>
      <c r="AGU3" s="0"/>
      <c r="AGV3" s="0"/>
      <c r="AGW3" s="0"/>
      <c r="AGX3" s="0"/>
      <c r="AGY3" s="0"/>
      <c r="AGZ3" s="0"/>
      <c r="AHA3" s="0"/>
      <c r="AHB3" s="0"/>
      <c r="AHC3" s="0"/>
      <c r="AHD3" s="0"/>
      <c r="AHE3" s="0"/>
      <c r="AHF3" s="0"/>
      <c r="AHG3" s="0"/>
      <c r="AHH3" s="0"/>
      <c r="AHI3" s="0"/>
      <c r="AHJ3" s="0"/>
      <c r="AHK3" s="0"/>
      <c r="AHL3" s="0"/>
      <c r="AHM3" s="0"/>
      <c r="AHN3" s="0"/>
      <c r="AHO3" s="0"/>
      <c r="AHP3" s="0"/>
      <c r="AHQ3" s="0"/>
      <c r="AHR3" s="0"/>
      <c r="AHS3" s="0"/>
      <c r="AHT3" s="0"/>
      <c r="AHU3" s="0"/>
      <c r="AHV3" s="0"/>
      <c r="AHW3" s="0"/>
      <c r="AHX3" s="0"/>
      <c r="AHY3" s="0"/>
      <c r="AHZ3" s="0"/>
      <c r="AIA3" s="0"/>
      <c r="AIB3" s="0"/>
      <c r="AIC3" s="0"/>
      <c r="AID3" s="0"/>
      <c r="AIE3" s="0"/>
      <c r="AIF3" s="0"/>
      <c r="AIG3" s="0"/>
      <c r="AIH3" s="0"/>
      <c r="AII3" s="0"/>
      <c r="AIJ3" s="0"/>
      <c r="AIK3" s="0"/>
      <c r="AIL3" s="0"/>
      <c r="AIM3" s="0"/>
      <c r="AIN3" s="0"/>
      <c r="AIO3" s="0"/>
      <c r="AIP3" s="0"/>
      <c r="AIQ3" s="0"/>
      <c r="AIR3" s="0"/>
      <c r="AIS3" s="0"/>
      <c r="AIT3" s="0"/>
      <c r="AIU3" s="0"/>
      <c r="AIV3" s="0"/>
      <c r="AIW3" s="0"/>
      <c r="AIX3" s="0"/>
      <c r="AIY3" s="0"/>
      <c r="AIZ3" s="0"/>
      <c r="AJA3" s="0"/>
      <c r="AJB3" s="0"/>
      <c r="AJC3" s="0"/>
      <c r="AJD3" s="0"/>
      <c r="AJE3" s="0"/>
      <c r="AJF3" s="0"/>
      <c r="AJG3" s="0"/>
      <c r="AJH3" s="0"/>
      <c r="AJI3" s="0"/>
      <c r="AJJ3" s="0"/>
      <c r="AJK3" s="0"/>
      <c r="AJL3" s="0"/>
      <c r="AJM3" s="0"/>
      <c r="AJN3" s="0"/>
      <c r="AJO3" s="0"/>
      <c r="AJP3" s="0"/>
      <c r="AJQ3" s="0"/>
      <c r="AJR3" s="0"/>
      <c r="AJS3" s="0"/>
      <c r="AJT3" s="0"/>
      <c r="AJU3" s="0"/>
      <c r="AJV3" s="0"/>
      <c r="AJW3" s="0"/>
      <c r="AJX3" s="0"/>
      <c r="AJY3" s="0"/>
      <c r="AJZ3" s="0"/>
      <c r="AKA3" s="0"/>
      <c r="AKB3" s="0"/>
      <c r="AKC3" s="0"/>
      <c r="AKD3" s="0"/>
      <c r="AKE3" s="0"/>
      <c r="AKF3" s="0"/>
      <c r="AKG3" s="0"/>
      <c r="AKH3" s="0"/>
      <c r="AKI3" s="0"/>
      <c r="AKJ3" s="0"/>
      <c r="AKK3" s="0"/>
      <c r="AKL3" s="0"/>
      <c r="AKM3" s="0"/>
      <c r="AKN3" s="0"/>
      <c r="AKO3" s="0"/>
      <c r="AKP3" s="0"/>
      <c r="AKQ3" s="0"/>
      <c r="AKR3" s="0"/>
      <c r="AKS3" s="0"/>
      <c r="AKT3" s="0"/>
      <c r="AKU3" s="0"/>
      <c r="AKV3" s="0"/>
      <c r="AKW3" s="0"/>
      <c r="AKX3" s="0"/>
      <c r="AKY3" s="0"/>
      <c r="AKZ3" s="0"/>
      <c r="ALA3" s="0"/>
      <c r="ALB3" s="0"/>
      <c r="ALC3" s="0"/>
      <c r="ALD3" s="0"/>
      <c r="ALE3" s="0"/>
      <c r="ALF3" s="0"/>
      <c r="ALG3" s="0"/>
      <c r="ALH3" s="0"/>
      <c r="ALI3" s="0"/>
      <c r="ALJ3" s="0"/>
      <c r="ALK3" s="0"/>
      <c r="ALL3" s="0"/>
      <c r="ALM3" s="0"/>
      <c r="ALN3" s="0"/>
      <c r="ALO3" s="0"/>
      <c r="ALP3" s="0"/>
      <c r="ALQ3" s="0"/>
      <c r="ALR3" s="0"/>
      <c r="ALS3" s="0"/>
      <c r="ALT3" s="0"/>
      <c r="ALU3" s="0"/>
      <c r="ALV3" s="0"/>
      <c r="ALW3" s="0"/>
      <c r="ALX3" s="0"/>
      <c r="ALY3" s="0"/>
      <c r="ALZ3" s="0"/>
      <c r="AMA3" s="0"/>
      <c r="AMB3" s="0"/>
      <c r="AMC3" s="0"/>
      <c r="AMD3" s="0"/>
      <c r="AME3" s="0"/>
      <c r="AMF3" s="0"/>
      <c r="AMG3" s="0"/>
      <c r="AMH3" s="0"/>
      <c r="AMI3" s="0"/>
      <c r="AMJ3" s="0"/>
    </row>
    <row r="4" customFormat="false" ht="15" hidden="false" customHeight="true" outlineLevel="0" collapsed="false">
      <c r="A4" s="0"/>
      <c r="B4" s="5"/>
      <c r="C4" s="6"/>
      <c r="D4" s="6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9"/>
      <c r="AC4" s="7"/>
      <c r="AD4" s="7"/>
      <c r="AE4" s="7"/>
      <c r="AF4" s="7"/>
      <c r="AG4" s="7"/>
      <c r="AH4" s="7"/>
      <c r="AI4" s="10"/>
      <c r="AJ4" s="11"/>
      <c r="AK4" s="11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  <c r="IX4" s="0"/>
      <c r="IY4" s="0"/>
      <c r="IZ4" s="0"/>
      <c r="JA4" s="0"/>
      <c r="JB4" s="0"/>
      <c r="JC4" s="0"/>
      <c r="JD4" s="0"/>
      <c r="JE4" s="0"/>
      <c r="JF4" s="0"/>
      <c r="JG4" s="0"/>
      <c r="JH4" s="0"/>
      <c r="JI4" s="0"/>
      <c r="JJ4" s="0"/>
      <c r="JK4" s="0"/>
      <c r="JL4" s="0"/>
      <c r="JM4" s="0"/>
      <c r="JN4" s="0"/>
      <c r="JO4" s="0"/>
      <c r="JP4" s="0"/>
      <c r="JQ4" s="0"/>
      <c r="JR4" s="0"/>
      <c r="JS4" s="0"/>
      <c r="JT4" s="0"/>
      <c r="JU4" s="0"/>
      <c r="JV4" s="0"/>
      <c r="JW4" s="0"/>
      <c r="JX4" s="0"/>
      <c r="JY4" s="0"/>
      <c r="JZ4" s="0"/>
      <c r="KA4" s="0"/>
      <c r="KB4" s="0"/>
      <c r="KC4" s="0"/>
      <c r="KD4" s="0"/>
      <c r="KE4" s="0"/>
      <c r="KF4" s="0"/>
      <c r="KG4" s="0"/>
      <c r="KH4" s="0"/>
      <c r="KI4" s="0"/>
      <c r="KJ4" s="0"/>
      <c r="KK4" s="0"/>
      <c r="KL4" s="0"/>
      <c r="KM4" s="0"/>
      <c r="KN4" s="0"/>
      <c r="KO4" s="0"/>
      <c r="KP4" s="0"/>
      <c r="KQ4" s="0"/>
      <c r="KR4" s="0"/>
      <c r="KS4" s="0"/>
      <c r="KT4" s="0"/>
      <c r="KU4" s="0"/>
      <c r="KV4" s="0"/>
      <c r="KW4" s="0"/>
      <c r="KX4" s="0"/>
      <c r="KY4" s="0"/>
      <c r="KZ4" s="0"/>
      <c r="LA4" s="0"/>
      <c r="LB4" s="0"/>
      <c r="LC4" s="0"/>
      <c r="LD4" s="0"/>
      <c r="LE4" s="0"/>
      <c r="LF4" s="0"/>
      <c r="LG4" s="0"/>
      <c r="LH4" s="0"/>
      <c r="LI4" s="0"/>
      <c r="LJ4" s="0"/>
      <c r="LK4" s="0"/>
      <c r="LL4" s="0"/>
      <c r="LM4" s="0"/>
      <c r="LN4" s="0"/>
      <c r="LO4" s="0"/>
      <c r="LP4" s="0"/>
      <c r="LQ4" s="0"/>
      <c r="LR4" s="0"/>
      <c r="LS4" s="0"/>
      <c r="LT4" s="0"/>
      <c r="LU4" s="0"/>
      <c r="LV4" s="0"/>
      <c r="LW4" s="0"/>
      <c r="LX4" s="0"/>
      <c r="LY4" s="0"/>
      <c r="LZ4" s="0"/>
      <c r="MA4" s="0"/>
      <c r="MB4" s="0"/>
      <c r="MC4" s="0"/>
      <c r="MD4" s="0"/>
      <c r="ME4" s="0"/>
      <c r="MF4" s="0"/>
      <c r="MG4" s="0"/>
      <c r="MH4" s="0"/>
      <c r="MI4" s="0"/>
      <c r="MJ4" s="0"/>
      <c r="MK4" s="0"/>
      <c r="ML4" s="0"/>
      <c r="MM4" s="0"/>
      <c r="MN4" s="0"/>
      <c r="MO4" s="0"/>
      <c r="MP4" s="0"/>
      <c r="MQ4" s="0"/>
      <c r="MR4" s="0"/>
      <c r="MS4" s="0"/>
      <c r="MT4" s="0"/>
      <c r="MU4" s="0"/>
      <c r="MV4" s="0"/>
      <c r="MW4" s="0"/>
      <c r="MX4" s="0"/>
      <c r="MY4" s="0"/>
      <c r="MZ4" s="0"/>
      <c r="NA4" s="0"/>
      <c r="NB4" s="0"/>
      <c r="NC4" s="0"/>
      <c r="ND4" s="0"/>
      <c r="NE4" s="0"/>
      <c r="NF4" s="0"/>
      <c r="NG4" s="0"/>
      <c r="NH4" s="0"/>
      <c r="NI4" s="0"/>
      <c r="NJ4" s="0"/>
      <c r="NK4" s="0"/>
      <c r="NL4" s="0"/>
      <c r="NM4" s="0"/>
      <c r="NN4" s="0"/>
      <c r="NO4" s="0"/>
      <c r="NP4" s="0"/>
      <c r="NQ4" s="0"/>
      <c r="NR4" s="0"/>
      <c r="NS4" s="0"/>
      <c r="NT4" s="0"/>
      <c r="NU4" s="0"/>
      <c r="NV4" s="0"/>
      <c r="NW4" s="0"/>
      <c r="NX4" s="0"/>
      <c r="NY4" s="0"/>
      <c r="NZ4" s="0"/>
      <c r="OA4" s="0"/>
      <c r="OB4" s="0"/>
      <c r="OC4" s="0"/>
      <c r="OD4" s="0"/>
      <c r="OE4" s="0"/>
      <c r="OF4" s="0"/>
      <c r="OG4" s="0"/>
      <c r="OH4" s="0"/>
      <c r="OI4" s="0"/>
      <c r="OJ4" s="0"/>
      <c r="OK4" s="0"/>
      <c r="OL4" s="0"/>
      <c r="OM4" s="0"/>
      <c r="ON4" s="0"/>
      <c r="OO4" s="0"/>
      <c r="OP4" s="0"/>
      <c r="OQ4" s="0"/>
      <c r="OR4" s="0"/>
      <c r="OS4" s="0"/>
      <c r="OT4" s="0"/>
      <c r="OU4" s="0"/>
      <c r="OV4" s="0"/>
      <c r="OW4" s="0"/>
      <c r="OX4" s="0"/>
      <c r="OY4" s="0"/>
      <c r="OZ4" s="0"/>
      <c r="PA4" s="0"/>
      <c r="PB4" s="0"/>
      <c r="PC4" s="0"/>
      <c r="PD4" s="0"/>
      <c r="PE4" s="0"/>
      <c r="PF4" s="0"/>
      <c r="PG4" s="0"/>
      <c r="PH4" s="0"/>
      <c r="PI4" s="0"/>
      <c r="PJ4" s="0"/>
      <c r="PK4" s="0"/>
      <c r="PL4" s="0"/>
      <c r="PM4" s="0"/>
      <c r="PN4" s="0"/>
      <c r="PO4" s="0"/>
      <c r="PP4" s="0"/>
      <c r="PQ4" s="0"/>
      <c r="PR4" s="0"/>
      <c r="PS4" s="0"/>
      <c r="PT4" s="0"/>
      <c r="PU4" s="0"/>
      <c r="PV4" s="0"/>
      <c r="PW4" s="0"/>
      <c r="PX4" s="0"/>
      <c r="PY4" s="0"/>
      <c r="PZ4" s="0"/>
      <c r="QA4" s="0"/>
      <c r="QB4" s="0"/>
      <c r="QC4" s="0"/>
      <c r="QD4" s="0"/>
      <c r="QE4" s="0"/>
      <c r="QF4" s="0"/>
      <c r="QG4" s="0"/>
      <c r="QH4" s="0"/>
      <c r="QI4" s="0"/>
      <c r="QJ4" s="0"/>
      <c r="QK4" s="0"/>
      <c r="QL4" s="0"/>
      <c r="QM4" s="0"/>
      <c r="QN4" s="0"/>
      <c r="QO4" s="0"/>
      <c r="QP4" s="0"/>
      <c r="QQ4" s="0"/>
      <c r="QR4" s="0"/>
      <c r="QS4" s="0"/>
      <c r="QT4" s="0"/>
      <c r="QU4" s="0"/>
      <c r="QV4" s="0"/>
      <c r="QW4" s="0"/>
      <c r="QX4" s="0"/>
      <c r="QY4" s="0"/>
      <c r="QZ4" s="0"/>
      <c r="RA4" s="0"/>
      <c r="RB4" s="0"/>
      <c r="RC4" s="0"/>
      <c r="RD4" s="0"/>
      <c r="RE4" s="0"/>
      <c r="RF4" s="0"/>
      <c r="RG4" s="0"/>
      <c r="RH4" s="0"/>
      <c r="RI4" s="0"/>
      <c r="RJ4" s="0"/>
      <c r="RK4" s="0"/>
      <c r="RL4" s="0"/>
      <c r="RM4" s="0"/>
      <c r="RN4" s="0"/>
      <c r="RO4" s="0"/>
      <c r="RP4" s="0"/>
      <c r="RQ4" s="0"/>
      <c r="RR4" s="0"/>
      <c r="RS4" s="0"/>
      <c r="RT4" s="0"/>
      <c r="RU4" s="0"/>
      <c r="RV4" s="0"/>
      <c r="RW4" s="0"/>
      <c r="RX4" s="0"/>
      <c r="RY4" s="0"/>
      <c r="RZ4" s="0"/>
      <c r="SA4" s="0"/>
      <c r="SB4" s="0"/>
      <c r="SC4" s="0"/>
      <c r="SD4" s="0"/>
      <c r="SE4" s="0"/>
      <c r="SF4" s="0"/>
      <c r="SG4" s="0"/>
      <c r="SH4" s="0"/>
      <c r="SI4" s="0"/>
      <c r="SJ4" s="0"/>
      <c r="SK4" s="0"/>
      <c r="SL4" s="0"/>
      <c r="SM4" s="0"/>
      <c r="SN4" s="0"/>
      <c r="SO4" s="0"/>
      <c r="SP4" s="0"/>
      <c r="SQ4" s="0"/>
      <c r="SR4" s="0"/>
      <c r="SS4" s="0"/>
      <c r="ST4" s="0"/>
      <c r="SU4" s="0"/>
      <c r="SV4" s="0"/>
      <c r="SW4" s="0"/>
      <c r="SX4" s="0"/>
      <c r="SY4" s="0"/>
      <c r="SZ4" s="0"/>
      <c r="TA4" s="0"/>
      <c r="TB4" s="0"/>
      <c r="TC4" s="0"/>
      <c r="TD4" s="0"/>
      <c r="TE4" s="0"/>
      <c r="TF4" s="0"/>
      <c r="TG4" s="0"/>
      <c r="TH4" s="0"/>
      <c r="TI4" s="0"/>
      <c r="TJ4" s="0"/>
      <c r="TK4" s="0"/>
      <c r="TL4" s="0"/>
      <c r="TM4" s="0"/>
      <c r="TN4" s="0"/>
      <c r="TO4" s="0"/>
      <c r="TP4" s="0"/>
      <c r="TQ4" s="0"/>
      <c r="TR4" s="0"/>
      <c r="TS4" s="0"/>
      <c r="TT4" s="0"/>
      <c r="TU4" s="0"/>
      <c r="TV4" s="0"/>
      <c r="TW4" s="0"/>
      <c r="TX4" s="0"/>
      <c r="TY4" s="0"/>
      <c r="TZ4" s="0"/>
      <c r="UA4" s="0"/>
      <c r="UB4" s="0"/>
      <c r="UC4" s="0"/>
      <c r="UD4" s="0"/>
      <c r="UE4" s="0"/>
      <c r="UF4" s="0"/>
      <c r="UG4" s="0"/>
      <c r="UH4" s="0"/>
      <c r="UI4" s="0"/>
      <c r="UJ4" s="0"/>
      <c r="UK4" s="0"/>
      <c r="UL4" s="0"/>
      <c r="UM4" s="0"/>
      <c r="UN4" s="0"/>
      <c r="UO4" s="0"/>
      <c r="UP4" s="0"/>
      <c r="UQ4" s="0"/>
      <c r="UR4" s="0"/>
      <c r="US4" s="0"/>
      <c r="UT4" s="0"/>
      <c r="UU4" s="0"/>
      <c r="UV4" s="0"/>
      <c r="UW4" s="0"/>
      <c r="UX4" s="0"/>
      <c r="UY4" s="0"/>
      <c r="UZ4" s="0"/>
      <c r="VA4" s="0"/>
      <c r="VB4" s="0"/>
      <c r="VC4" s="0"/>
      <c r="VD4" s="0"/>
      <c r="VE4" s="0"/>
      <c r="VF4" s="0"/>
      <c r="VG4" s="0"/>
      <c r="VH4" s="0"/>
      <c r="VI4" s="0"/>
      <c r="VJ4" s="0"/>
      <c r="VK4" s="0"/>
      <c r="VL4" s="0"/>
      <c r="VM4" s="0"/>
      <c r="VN4" s="0"/>
      <c r="VO4" s="0"/>
      <c r="VP4" s="0"/>
      <c r="VQ4" s="0"/>
      <c r="VR4" s="0"/>
      <c r="VS4" s="0"/>
      <c r="VT4" s="0"/>
      <c r="VU4" s="0"/>
      <c r="VV4" s="0"/>
      <c r="VW4" s="0"/>
      <c r="VX4" s="0"/>
      <c r="VY4" s="0"/>
      <c r="VZ4" s="0"/>
      <c r="WA4" s="0"/>
      <c r="WB4" s="0"/>
      <c r="WC4" s="0"/>
      <c r="WD4" s="0"/>
      <c r="WE4" s="0"/>
      <c r="WF4" s="0"/>
      <c r="WG4" s="0"/>
      <c r="WH4" s="0"/>
      <c r="WI4" s="0"/>
      <c r="WJ4" s="0"/>
      <c r="WK4" s="0"/>
      <c r="WL4" s="0"/>
      <c r="WM4" s="0"/>
      <c r="WN4" s="0"/>
      <c r="WO4" s="0"/>
      <c r="WP4" s="0"/>
      <c r="WQ4" s="0"/>
      <c r="WR4" s="0"/>
      <c r="WS4" s="0"/>
      <c r="WT4" s="0"/>
      <c r="WU4" s="0"/>
      <c r="WV4" s="0"/>
      <c r="WW4" s="0"/>
      <c r="WX4" s="0"/>
      <c r="WY4" s="0"/>
      <c r="WZ4" s="0"/>
      <c r="XA4" s="0"/>
      <c r="XB4" s="0"/>
      <c r="XC4" s="0"/>
      <c r="XD4" s="0"/>
      <c r="XE4" s="0"/>
      <c r="XF4" s="0"/>
      <c r="XG4" s="0"/>
      <c r="XH4" s="0"/>
      <c r="XI4" s="0"/>
      <c r="XJ4" s="0"/>
      <c r="XK4" s="0"/>
      <c r="XL4" s="0"/>
      <c r="XM4" s="0"/>
      <c r="XN4" s="0"/>
      <c r="XO4" s="0"/>
      <c r="XP4" s="0"/>
      <c r="XQ4" s="0"/>
      <c r="XR4" s="0"/>
      <c r="XS4" s="0"/>
      <c r="XT4" s="0"/>
      <c r="XU4" s="0"/>
      <c r="XV4" s="0"/>
      <c r="XW4" s="0"/>
      <c r="XX4" s="0"/>
      <c r="XY4" s="0"/>
      <c r="XZ4" s="0"/>
      <c r="YA4" s="0"/>
      <c r="YB4" s="0"/>
      <c r="YC4" s="0"/>
      <c r="YD4" s="0"/>
      <c r="YE4" s="0"/>
      <c r="YF4" s="0"/>
      <c r="YG4" s="0"/>
      <c r="YH4" s="0"/>
      <c r="YI4" s="0"/>
      <c r="YJ4" s="0"/>
      <c r="YK4" s="0"/>
      <c r="YL4" s="0"/>
      <c r="YM4" s="0"/>
      <c r="YN4" s="0"/>
      <c r="YO4" s="0"/>
      <c r="YP4" s="0"/>
      <c r="YQ4" s="0"/>
      <c r="YR4" s="0"/>
      <c r="YS4" s="0"/>
      <c r="YT4" s="0"/>
      <c r="YU4" s="0"/>
      <c r="YV4" s="0"/>
      <c r="YW4" s="0"/>
      <c r="YX4" s="0"/>
      <c r="YY4" s="0"/>
      <c r="YZ4" s="0"/>
      <c r="ZA4" s="0"/>
      <c r="ZB4" s="0"/>
      <c r="ZC4" s="0"/>
      <c r="ZD4" s="0"/>
      <c r="ZE4" s="0"/>
      <c r="ZF4" s="0"/>
      <c r="ZG4" s="0"/>
      <c r="ZH4" s="0"/>
      <c r="ZI4" s="0"/>
      <c r="ZJ4" s="0"/>
      <c r="ZK4" s="0"/>
      <c r="ZL4" s="0"/>
      <c r="ZM4" s="0"/>
      <c r="ZN4" s="0"/>
      <c r="ZO4" s="0"/>
      <c r="ZP4" s="0"/>
      <c r="ZQ4" s="0"/>
      <c r="ZR4" s="0"/>
      <c r="ZS4" s="0"/>
      <c r="ZT4" s="0"/>
      <c r="ZU4" s="0"/>
      <c r="ZV4" s="0"/>
      <c r="ZW4" s="0"/>
      <c r="ZX4" s="0"/>
      <c r="ZY4" s="0"/>
      <c r="ZZ4" s="0"/>
      <c r="AAA4" s="0"/>
      <c r="AAB4" s="0"/>
      <c r="AAC4" s="0"/>
      <c r="AAD4" s="0"/>
      <c r="AAE4" s="0"/>
      <c r="AAF4" s="0"/>
      <c r="AAG4" s="0"/>
      <c r="AAH4" s="0"/>
      <c r="AAI4" s="0"/>
      <c r="AAJ4" s="0"/>
      <c r="AAK4" s="0"/>
      <c r="AAL4" s="0"/>
      <c r="AAM4" s="0"/>
      <c r="AAN4" s="0"/>
      <c r="AAO4" s="0"/>
      <c r="AAP4" s="0"/>
      <c r="AAQ4" s="0"/>
      <c r="AAR4" s="0"/>
      <c r="AAS4" s="0"/>
      <c r="AAT4" s="0"/>
      <c r="AAU4" s="0"/>
      <c r="AAV4" s="0"/>
      <c r="AAW4" s="0"/>
      <c r="AAX4" s="0"/>
      <c r="AAY4" s="0"/>
      <c r="AAZ4" s="0"/>
      <c r="ABA4" s="0"/>
      <c r="ABB4" s="0"/>
      <c r="ABC4" s="0"/>
      <c r="ABD4" s="0"/>
      <c r="ABE4" s="0"/>
      <c r="ABF4" s="0"/>
      <c r="ABG4" s="0"/>
      <c r="ABH4" s="0"/>
      <c r="ABI4" s="0"/>
      <c r="ABJ4" s="0"/>
      <c r="ABK4" s="0"/>
      <c r="ABL4" s="0"/>
      <c r="ABM4" s="0"/>
      <c r="ABN4" s="0"/>
      <c r="ABO4" s="0"/>
      <c r="ABP4" s="0"/>
      <c r="ABQ4" s="0"/>
      <c r="ABR4" s="0"/>
      <c r="ABS4" s="0"/>
      <c r="ABT4" s="0"/>
      <c r="ABU4" s="0"/>
      <c r="ABV4" s="0"/>
      <c r="ABW4" s="0"/>
      <c r="ABX4" s="0"/>
      <c r="ABY4" s="0"/>
      <c r="ABZ4" s="0"/>
      <c r="ACA4" s="0"/>
      <c r="ACB4" s="0"/>
      <c r="ACC4" s="0"/>
      <c r="ACD4" s="0"/>
      <c r="ACE4" s="0"/>
      <c r="ACF4" s="0"/>
      <c r="ACG4" s="0"/>
      <c r="ACH4" s="0"/>
      <c r="ACI4" s="0"/>
      <c r="ACJ4" s="0"/>
      <c r="ACK4" s="0"/>
      <c r="ACL4" s="0"/>
      <c r="ACM4" s="0"/>
      <c r="ACN4" s="0"/>
      <c r="ACO4" s="0"/>
      <c r="ACP4" s="0"/>
      <c r="ACQ4" s="0"/>
      <c r="ACR4" s="0"/>
      <c r="ACS4" s="0"/>
      <c r="ACT4" s="0"/>
      <c r="ACU4" s="0"/>
      <c r="ACV4" s="0"/>
      <c r="ACW4" s="0"/>
      <c r="ACX4" s="0"/>
      <c r="ACY4" s="0"/>
      <c r="ACZ4" s="0"/>
      <c r="ADA4" s="0"/>
      <c r="ADB4" s="0"/>
      <c r="ADC4" s="0"/>
      <c r="ADD4" s="0"/>
      <c r="ADE4" s="0"/>
      <c r="ADF4" s="0"/>
      <c r="ADG4" s="0"/>
      <c r="ADH4" s="0"/>
      <c r="ADI4" s="0"/>
      <c r="ADJ4" s="0"/>
      <c r="ADK4" s="0"/>
      <c r="ADL4" s="0"/>
      <c r="ADM4" s="0"/>
      <c r="ADN4" s="0"/>
      <c r="ADO4" s="0"/>
      <c r="ADP4" s="0"/>
      <c r="ADQ4" s="0"/>
      <c r="ADR4" s="0"/>
      <c r="ADS4" s="0"/>
      <c r="ADT4" s="0"/>
      <c r="ADU4" s="0"/>
      <c r="ADV4" s="0"/>
      <c r="ADW4" s="0"/>
      <c r="ADX4" s="0"/>
      <c r="ADY4" s="0"/>
      <c r="ADZ4" s="0"/>
      <c r="AEA4" s="0"/>
      <c r="AEB4" s="0"/>
      <c r="AEC4" s="0"/>
      <c r="AED4" s="0"/>
      <c r="AEE4" s="0"/>
      <c r="AEF4" s="0"/>
      <c r="AEG4" s="0"/>
      <c r="AEH4" s="0"/>
      <c r="AEI4" s="0"/>
      <c r="AEJ4" s="0"/>
      <c r="AEK4" s="0"/>
      <c r="AEL4" s="0"/>
      <c r="AEM4" s="0"/>
      <c r="AEN4" s="0"/>
      <c r="AEO4" s="0"/>
      <c r="AEP4" s="0"/>
      <c r="AEQ4" s="0"/>
      <c r="AER4" s="0"/>
      <c r="AES4" s="0"/>
      <c r="AET4" s="0"/>
      <c r="AEU4" s="0"/>
      <c r="AEV4" s="0"/>
      <c r="AEW4" s="0"/>
      <c r="AEX4" s="0"/>
      <c r="AEY4" s="0"/>
      <c r="AEZ4" s="0"/>
      <c r="AFA4" s="0"/>
      <c r="AFB4" s="0"/>
      <c r="AFC4" s="0"/>
      <c r="AFD4" s="0"/>
      <c r="AFE4" s="0"/>
      <c r="AFF4" s="0"/>
      <c r="AFG4" s="0"/>
      <c r="AFH4" s="0"/>
      <c r="AFI4" s="0"/>
      <c r="AFJ4" s="0"/>
      <c r="AFK4" s="0"/>
      <c r="AFL4" s="0"/>
      <c r="AFM4" s="0"/>
      <c r="AFN4" s="0"/>
      <c r="AFO4" s="0"/>
      <c r="AFP4" s="0"/>
      <c r="AFQ4" s="0"/>
      <c r="AFR4" s="0"/>
      <c r="AFS4" s="0"/>
      <c r="AFT4" s="0"/>
      <c r="AFU4" s="0"/>
      <c r="AFV4" s="0"/>
      <c r="AFW4" s="0"/>
      <c r="AFX4" s="0"/>
      <c r="AFY4" s="0"/>
      <c r="AFZ4" s="0"/>
      <c r="AGA4" s="0"/>
      <c r="AGB4" s="0"/>
      <c r="AGC4" s="0"/>
      <c r="AGD4" s="0"/>
      <c r="AGE4" s="0"/>
      <c r="AGF4" s="0"/>
      <c r="AGG4" s="0"/>
      <c r="AGH4" s="0"/>
      <c r="AGI4" s="0"/>
      <c r="AGJ4" s="0"/>
      <c r="AGK4" s="0"/>
      <c r="AGL4" s="0"/>
      <c r="AGM4" s="0"/>
      <c r="AGN4" s="0"/>
      <c r="AGO4" s="0"/>
      <c r="AGP4" s="0"/>
      <c r="AGQ4" s="0"/>
      <c r="AGR4" s="0"/>
      <c r="AGS4" s="0"/>
      <c r="AGT4" s="0"/>
      <c r="AGU4" s="0"/>
      <c r="AGV4" s="0"/>
      <c r="AGW4" s="0"/>
      <c r="AGX4" s="0"/>
      <c r="AGY4" s="0"/>
      <c r="AGZ4" s="0"/>
      <c r="AHA4" s="0"/>
      <c r="AHB4" s="0"/>
      <c r="AHC4" s="0"/>
      <c r="AHD4" s="0"/>
      <c r="AHE4" s="0"/>
      <c r="AHF4" s="0"/>
      <c r="AHG4" s="0"/>
      <c r="AHH4" s="0"/>
      <c r="AHI4" s="0"/>
      <c r="AHJ4" s="0"/>
      <c r="AHK4" s="0"/>
      <c r="AHL4" s="0"/>
      <c r="AHM4" s="0"/>
      <c r="AHN4" s="0"/>
      <c r="AHO4" s="0"/>
      <c r="AHP4" s="0"/>
      <c r="AHQ4" s="0"/>
      <c r="AHR4" s="0"/>
      <c r="AHS4" s="0"/>
      <c r="AHT4" s="0"/>
      <c r="AHU4" s="0"/>
      <c r="AHV4" s="0"/>
      <c r="AHW4" s="0"/>
      <c r="AHX4" s="0"/>
      <c r="AHY4" s="0"/>
      <c r="AHZ4" s="0"/>
      <c r="AIA4" s="0"/>
      <c r="AIB4" s="0"/>
      <c r="AIC4" s="0"/>
      <c r="AID4" s="0"/>
      <c r="AIE4" s="0"/>
      <c r="AIF4" s="0"/>
      <c r="AIG4" s="0"/>
      <c r="AIH4" s="0"/>
      <c r="AII4" s="0"/>
      <c r="AIJ4" s="0"/>
      <c r="AIK4" s="0"/>
      <c r="AIL4" s="0"/>
      <c r="AIM4" s="0"/>
      <c r="AIN4" s="0"/>
      <c r="AIO4" s="0"/>
      <c r="AIP4" s="0"/>
      <c r="AIQ4" s="0"/>
      <c r="AIR4" s="0"/>
      <c r="AIS4" s="0"/>
      <c r="AIT4" s="0"/>
      <c r="AIU4" s="0"/>
      <c r="AIV4" s="0"/>
      <c r="AIW4" s="0"/>
      <c r="AIX4" s="0"/>
      <c r="AIY4" s="0"/>
      <c r="AIZ4" s="0"/>
      <c r="AJA4" s="0"/>
      <c r="AJB4" s="0"/>
      <c r="AJC4" s="0"/>
      <c r="AJD4" s="0"/>
      <c r="AJE4" s="0"/>
      <c r="AJF4" s="0"/>
      <c r="AJG4" s="0"/>
      <c r="AJH4" s="0"/>
      <c r="AJI4" s="0"/>
      <c r="AJJ4" s="0"/>
      <c r="AJK4" s="0"/>
      <c r="AJL4" s="0"/>
      <c r="AJM4" s="0"/>
      <c r="AJN4" s="0"/>
      <c r="AJO4" s="0"/>
      <c r="AJP4" s="0"/>
      <c r="AJQ4" s="0"/>
      <c r="AJR4" s="0"/>
      <c r="AJS4" s="0"/>
      <c r="AJT4" s="0"/>
      <c r="AJU4" s="0"/>
      <c r="AJV4" s="0"/>
      <c r="AJW4" s="0"/>
      <c r="AJX4" s="0"/>
      <c r="AJY4" s="0"/>
      <c r="AJZ4" s="0"/>
      <c r="AKA4" s="0"/>
      <c r="AKB4" s="0"/>
      <c r="AKC4" s="0"/>
      <c r="AKD4" s="0"/>
      <c r="AKE4" s="0"/>
      <c r="AKF4" s="0"/>
      <c r="AKG4" s="0"/>
      <c r="AKH4" s="0"/>
      <c r="AKI4" s="0"/>
      <c r="AKJ4" s="0"/>
      <c r="AKK4" s="0"/>
      <c r="AKL4" s="0"/>
      <c r="AKM4" s="0"/>
      <c r="AKN4" s="0"/>
      <c r="AKO4" s="0"/>
      <c r="AKP4" s="0"/>
      <c r="AKQ4" s="0"/>
      <c r="AKR4" s="0"/>
      <c r="AKS4" s="0"/>
      <c r="AKT4" s="0"/>
      <c r="AKU4" s="0"/>
      <c r="AKV4" s="0"/>
      <c r="AKW4" s="0"/>
      <c r="AKX4" s="0"/>
      <c r="AKY4" s="0"/>
      <c r="AKZ4" s="0"/>
      <c r="ALA4" s="0"/>
      <c r="ALB4" s="0"/>
      <c r="ALC4" s="0"/>
      <c r="ALD4" s="0"/>
      <c r="ALE4" s="0"/>
      <c r="ALF4" s="0"/>
      <c r="ALG4" s="0"/>
      <c r="ALH4" s="0"/>
      <c r="ALI4" s="0"/>
      <c r="ALJ4" s="0"/>
      <c r="ALK4" s="0"/>
      <c r="ALL4" s="0"/>
      <c r="ALM4" s="0"/>
      <c r="ALN4" s="0"/>
      <c r="ALO4" s="0"/>
      <c r="ALP4" s="0"/>
      <c r="ALQ4" s="0"/>
      <c r="ALR4" s="0"/>
      <c r="ALS4" s="0"/>
      <c r="ALT4" s="0"/>
      <c r="ALU4" s="0"/>
      <c r="ALV4" s="0"/>
      <c r="ALW4" s="0"/>
      <c r="ALX4" s="0"/>
      <c r="ALY4" s="0"/>
      <c r="ALZ4" s="0"/>
      <c r="AMA4" s="0"/>
      <c r="AMB4" s="0"/>
      <c r="AMC4" s="0"/>
      <c r="AMD4" s="0"/>
      <c r="AME4" s="0"/>
      <c r="AMF4" s="0"/>
      <c r="AMG4" s="0"/>
      <c r="AMH4" s="0"/>
      <c r="AMI4" s="0"/>
      <c r="AMJ4" s="0"/>
    </row>
    <row r="5" customFormat="false" ht="15.75" hidden="false" customHeight="true" outlineLevel="0" collapsed="false">
      <c r="A5" s="0"/>
      <c r="B5" s="5"/>
      <c r="C5" s="6"/>
      <c r="D5" s="6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5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9"/>
      <c r="AC5" s="7"/>
      <c r="AD5" s="7"/>
      <c r="AE5" s="7"/>
      <c r="AF5" s="7"/>
      <c r="AG5" s="7"/>
      <c r="AH5" s="7"/>
      <c r="AI5" s="10"/>
      <c r="AJ5" s="11"/>
      <c r="AK5" s="11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  <c r="IW5" s="0"/>
      <c r="IX5" s="0"/>
      <c r="IY5" s="0"/>
      <c r="IZ5" s="0"/>
      <c r="JA5" s="0"/>
      <c r="JB5" s="0"/>
      <c r="JC5" s="0"/>
      <c r="JD5" s="0"/>
      <c r="JE5" s="0"/>
      <c r="JF5" s="0"/>
      <c r="JG5" s="0"/>
      <c r="JH5" s="0"/>
      <c r="JI5" s="0"/>
      <c r="JJ5" s="0"/>
      <c r="JK5" s="0"/>
      <c r="JL5" s="0"/>
      <c r="JM5" s="0"/>
      <c r="JN5" s="0"/>
      <c r="JO5" s="0"/>
      <c r="JP5" s="0"/>
      <c r="JQ5" s="0"/>
      <c r="JR5" s="0"/>
      <c r="JS5" s="0"/>
      <c r="JT5" s="0"/>
      <c r="JU5" s="0"/>
      <c r="JV5" s="0"/>
      <c r="JW5" s="0"/>
      <c r="JX5" s="0"/>
      <c r="JY5" s="0"/>
      <c r="JZ5" s="0"/>
      <c r="KA5" s="0"/>
      <c r="KB5" s="0"/>
      <c r="KC5" s="0"/>
      <c r="KD5" s="0"/>
      <c r="KE5" s="0"/>
      <c r="KF5" s="0"/>
      <c r="KG5" s="0"/>
      <c r="KH5" s="0"/>
      <c r="KI5" s="0"/>
      <c r="KJ5" s="0"/>
      <c r="KK5" s="0"/>
      <c r="KL5" s="0"/>
      <c r="KM5" s="0"/>
      <c r="KN5" s="0"/>
      <c r="KO5" s="0"/>
      <c r="KP5" s="0"/>
      <c r="KQ5" s="0"/>
      <c r="KR5" s="0"/>
      <c r="KS5" s="0"/>
      <c r="KT5" s="0"/>
      <c r="KU5" s="0"/>
      <c r="KV5" s="0"/>
      <c r="KW5" s="0"/>
      <c r="KX5" s="0"/>
      <c r="KY5" s="0"/>
      <c r="KZ5" s="0"/>
      <c r="LA5" s="0"/>
      <c r="LB5" s="0"/>
      <c r="LC5" s="0"/>
      <c r="LD5" s="0"/>
      <c r="LE5" s="0"/>
      <c r="LF5" s="0"/>
      <c r="LG5" s="0"/>
      <c r="LH5" s="0"/>
      <c r="LI5" s="0"/>
      <c r="LJ5" s="0"/>
      <c r="LK5" s="0"/>
      <c r="LL5" s="0"/>
      <c r="LM5" s="0"/>
      <c r="LN5" s="0"/>
      <c r="LO5" s="0"/>
      <c r="LP5" s="0"/>
      <c r="LQ5" s="0"/>
      <c r="LR5" s="0"/>
      <c r="LS5" s="0"/>
      <c r="LT5" s="0"/>
      <c r="LU5" s="0"/>
      <c r="LV5" s="0"/>
      <c r="LW5" s="0"/>
      <c r="LX5" s="0"/>
      <c r="LY5" s="0"/>
      <c r="LZ5" s="0"/>
      <c r="MA5" s="0"/>
      <c r="MB5" s="0"/>
      <c r="MC5" s="0"/>
      <c r="MD5" s="0"/>
      <c r="ME5" s="0"/>
      <c r="MF5" s="0"/>
      <c r="MG5" s="0"/>
      <c r="MH5" s="0"/>
      <c r="MI5" s="0"/>
      <c r="MJ5" s="0"/>
      <c r="MK5" s="0"/>
      <c r="ML5" s="0"/>
      <c r="MM5" s="0"/>
      <c r="MN5" s="0"/>
      <c r="MO5" s="0"/>
      <c r="MP5" s="0"/>
      <c r="MQ5" s="0"/>
      <c r="MR5" s="0"/>
      <c r="MS5" s="0"/>
      <c r="MT5" s="0"/>
      <c r="MU5" s="0"/>
      <c r="MV5" s="0"/>
      <c r="MW5" s="0"/>
      <c r="MX5" s="0"/>
      <c r="MY5" s="0"/>
      <c r="MZ5" s="0"/>
      <c r="NA5" s="0"/>
      <c r="NB5" s="0"/>
      <c r="NC5" s="0"/>
      <c r="ND5" s="0"/>
      <c r="NE5" s="0"/>
      <c r="NF5" s="0"/>
      <c r="NG5" s="0"/>
      <c r="NH5" s="0"/>
      <c r="NI5" s="0"/>
      <c r="NJ5" s="0"/>
      <c r="NK5" s="0"/>
      <c r="NL5" s="0"/>
      <c r="NM5" s="0"/>
      <c r="NN5" s="0"/>
      <c r="NO5" s="0"/>
      <c r="NP5" s="0"/>
      <c r="NQ5" s="0"/>
      <c r="NR5" s="0"/>
      <c r="NS5" s="0"/>
      <c r="NT5" s="0"/>
      <c r="NU5" s="0"/>
      <c r="NV5" s="0"/>
      <c r="NW5" s="0"/>
      <c r="NX5" s="0"/>
      <c r="NY5" s="0"/>
      <c r="NZ5" s="0"/>
      <c r="OA5" s="0"/>
      <c r="OB5" s="0"/>
      <c r="OC5" s="0"/>
      <c r="OD5" s="0"/>
      <c r="OE5" s="0"/>
      <c r="OF5" s="0"/>
      <c r="OG5" s="0"/>
      <c r="OH5" s="0"/>
      <c r="OI5" s="0"/>
      <c r="OJ5" s="0"/>
      <c r="OK5" s="0"/>
      <c r="OL5" s="0"/>
      <c r="OM5" s="0"/>
      <c r="ON5" s="0"/>
      <c r="OO5" s="0"/>
      <c r="OP5" s="0"/>
      <c r="OQ5" s="0"/>
      <c r="OR5" s="0"/>
      <c r="OS5" s="0"/>
      <c r="OT5" s="0"/>
      <c r="OU5" s="0"/>
      <c r="OV5" s="0"/>
      <c r="OW5" s="0"/>
      <c r="OX5" s="0"/>
      <c r="OY5" s="0"/>
      <c r="OZ5" s="0"/>
      <c r="PA5" s="0"/>
      <c r="PB5" s="0"/>
      <c r="PC5" s="0"/>
      <c r="PD5" s="0"/>
      <c r="PE5" s="0"/>
      <c r="PF5" s="0"/>
      <c r="PG5" s="0"/>
      <c r="PH5" s="0"/>
      <c r="PI5" s="0"/>
      <c r="PJ5" s="0"/>
      <c r="PK5" s="0"/>
      <c r="PL5" s="0"/>
      <c r="PM5" s="0"/>
      <c r="PN5" s="0"/>
      <c r="PO5" s="0"/>
      <c r="PP5" s="0"/>
      <c r="PQ5" s="0"/>
      <c r="PR5" s="0"/>
      <c r="PS5" s="0"/>
      <c r="PT5" s="0"/>
      <c r="PU5" s="0"/>
      <c r="PV5" s="0"/>
      <c r="PW5" s="0"/>
      <c r="PX5" s="0"/>
      <c r="PY5" s="0"/>
      <c r="PZ5" s="0"/>
      <c r="QA5" s="0"/>
      <c r="QB5" s="0"/>
      <c r="QC5" s="0"/>
      <c r="QD5" s="0"/>
      <c r="QE5" s="0"/>
      <c r="QF5" s="0"/>
      <c r="QG5" s="0"/>
      <c r="QH5" s="0"/>
      <c r="QI5" s="0"/>
      <c r="QJ5" s="0"/>
      <c r="QK5" s="0"/>
      <c r="QL5" s="0"/>
      <c r="QM5" s="0"/>
      <c r="QN5" s="0"/>
      <c r="QO5" s="0"/>
      <c r="QP5" s="0"/>
      <c r="QQ5" s="0"/>
      <c r="QR5" s="0"/>
      <c r="QS5" s="0"/>
      <c r="QT5" s="0"/>
      <c r="QU5" s="0"/>
      <c r="QV5" s="0"/>
      <c r="QW5" s="0"/>
      <c r="QX5" s="0"/>
      <c r="QY5" s="0"/>
      <c r="QZ5" s="0"/>
      <c r="RA5" s="0"/>
      <c r="RB5" s="0"/>
      <c r="RC5" s="0"/>
      <c r="RD5" s="0"/>
      <c r="RE5" s="0"/>
      <c r="RF5" s="0"/>
      <c r="RG5" s="0"/>
      <c r="RH5" s="0"/>
      <c r="RI5" s="0"/>
      <c r="RJ5" s="0"/>
      <c r="RK5" s="0"/>
      <c r="RL5" s="0"/>
      <c r="RM5" s="0"/>
      <c r="RN5" s="0"/>
      <c r="RO5" s="0"/>
      <c r="RP5" s="0"/>
      <c r="RQ5" s="0"/>
      <c r="RR5" s="0"/>
      <c r="RS5" s="0"/>
      <c r="RT5" s="0"/>
      <c r="RU5" s="0"/>
      <c r="RV5" s="0"/>
      <c r="RW5" s="0"/>
      <c r="RX5" s="0"/>
      <c r="RY5" s="0"/>
      <c r="RZ5" s="0"/>
      <c r="SA5" s="0"/>
      <c r="SB5" s="0"/>
      <c r="SC5" s="0"/>
      <c r="SD5" s="0"/>
      <c r="SE5" s="0"/>
      <c r="SF5" s="0"/>
      <c r="SG5" s="0"/>
      <c r="SH5" s="0"/>
      <c r="SI5" s="0"/>
      <c r="SJ5" s="0"/>
      <c r="SK5" s="0"/>
      <c r="SL5" s="0"/>
      <c r="SM5" s="0"/>
      <c r="SN5" s="0"/>
      <c r="SO5" s="0"/>
      <c r="SP5" s="0"/>
      <c r="SQ5" s="0"/>
      <c r="SR5" s="0"/>
      <c r="SS5" s="0"/>
      <c r="ST5" s="0"/>
      <c r="SU5" s="0"/>
      <c r="SV5" s="0"/>
      <c r="SW5" s="0"/>
      <c r="SX5" s="0"/>
      <c r="SY5" s="0"/>
      <c r="SZ5" s="0"/>
      <c r="TA5" s="0"/>
      <c r="TB5" s="0"/>
      <c r="TC5" s="0"/>
      <c r="TD5" s="0"/>
      <c r="TE5" s="0"/>
      <c r="TF5" s="0"/>
      <c r="TG5" s="0"/>
      <c r="TH5" s="0"/>
      <c r="TI5" s="0"/>
      <c r="TJ5" s="0"/>
      <c r="TK5" s="0"/>
      <c r="TL5" s="0"/>
      <c r="TM5" s="0"/>
      <c r="TN5" s="0"/>
      <c r="TO5" s="0"/>
      <c r="TP5" s="0"/>
      <c r="TQ5" s="0"/>
      <c r="TR5" s="0"/>
      <c r="TS5" s="0"/>
      <c r="TT5" s="0"/>
      <c r="TU5" s="0"/>
      <c r="TV5" s="0"/>
      <c r="TW5" s="0"/>
      <c r="TX5" s="0"/>
      <c r="TY5" s="0"/>
      <c r="TZ5" s="0"/>
      <c r="UA5" s="0"/>
      <c r="UB5" s="0"/>
      <c r="UC5" s="0"/>
      <c r="UD5" s="0"/>
      <c r="UE5" s="0"/>
      <c r="UF5" s="0"/>
      <c r="UG5" s="0"/>
      <c r="UH5" s="0"/>
      <c r="UI5" s="0"/>
      <c r="UJ5" s="0"/>
      <c r="UK5" s="0"/>
      <c r="UL5" s="0"/>
      <c r="UM5" s="0"/>
      <c r="UN5" s="0"/>
      <c r="UO5" s="0"/>
      <c r="UP5" s="0"/>
      <c r="UQ5" s="0"/>
      <c r="UR5" s="0"/>
      <c r="US5" s="0"/>
      <c r="UT5" s="0"/>
      <c r="UU5" s="0"/>
      <c r="UV5" s="0"/>
      <c r="UW5" s="0"/>
      <c r="UX5" s="0"/>
      <c r="UY5" s="0"/>
      <c r="UZ5" s="0"/>
      <c r="VA5" s="0"/>
      <c r="VB5" s="0"/>
      <c r="VC5" s="0"/>
      <c r="VD5" s="0"/>
      <c r="VE5" s="0"/>
      <c r="VF5" s="0"/>
      <c r="VG5" s="0"/>
      <c r="VH5" s="0"/>
      <c r="VI5" s="0"/>
      <c r="VJ5" s="0"/>
      <c r="VK5" s="0"/>
      <c r="VL5" s="0"/>
      <c r="VM5" s="0"/>
      <c r="VN5" s="0"/>
      <c r="VO5" s="0"/>
      <c r="VP5" s="0"/>
      <c r="VQ5" s="0"/>
      <c r="VR5" s="0"/>
      <c r="VS5" s="0"/>
      <c r="VT5" s="0"/>
      <c r="VU5" s="0"/>
      <c r="VV5" s="0"/>
      <c r="VW5" s="0"/>
      <c r="VX5" s="0"/>
      <c r="VY5" s="0"/>
      <c r="VZ5" s="0"/>
      <c r="WA5" s="0"/>
      <c r="WB5" s="0"/>
      <c r="WC5" s="0"/>
      <c r="WD5" s="0"/>
      <c r="WE5" s="0"/>
      <c r="WF5" s="0"/>
      <c r="WG5" s="0"/>
      <c r="WH5" s="0"/>
      <c r="WI5" s="0"/>
      <c r="WJ5" s="0"/>
      <c r="WK5" s="0"/>
      <c r="WL5" s="0"/>
      <c r="WM5" s="0"/>
      <c r="WN5" s="0"/>
      <c r="WO5" s="0"/>
      <c r="WP5" s="0"/>
      <c r="WQ5" s="0"/>
      <c r="WR5" s="0"/>
      <c r="WS5" s="0"/>
      <c r="WT5" s="0"/>
      <c r="WU5" s="0"/>
      <c r="WV5" s="0"/>
      <c r="WW5" s="0"/>
      <c r="WX5" s="0"/>
      <c r="WY5" s="0"/>
      <c r="WZ5" s="0"/>
      <c r="XA5" s="0"/>
      <c r="XB5" s="0"/>
      <c r="XC5" s="0"/>
      <c r="XD5" s="0"/>
      <c r="XE5" s="0"/>
      <c r="XF5" s="0"/>
      <c r="XG5" s="0"/>
      <c r="XH5" s="0"/>
      <c r="XI5" s="0"/>
      <c r="XJ5" s="0"/>
      <c r="XK5" s="0"/>
      <c r="XL5" s="0"/>
      <c r="XM5" s="0"/>
      <c r="XN5" s="0"/>
      <c r="XO5" s="0"/>
      <c r="XP5" s="0"/>
      <c r="XQ5" s="0"/>
      <c r="XR5" s="0"/>
      <c r="XS5" s="0"/>
      <c r="XT5" s="0"/>
      <c r="XU5" s="0"/>
      <c r="XV5" s="0"/>
      <c r="XW5" s="0"/>
      <c r="XX5" s="0"/>
      <c r="XY5" s="0"/>
      <c r="XZ5" s="0"/>
      <c r="YA5" s="0"/>
      <c r="YB5" s="0"/>
      <c r="YC5" s="0"/>
      <c r="YD5" s="0"/>
      <c r="YE5" s="0"/>
      <c r="YF5" s="0"/>
      <c r="YG5" s="0"/>
      <c r="YH5" s="0"/>
      <c r="YI5" s="0"/>
      <c r="YJ5" s="0"/>
      <c r="YK5" s="0"/>
      <c r="YL5" s="0"/>
      <c r="YM5" s="0"/>
      <c r="YN5" s="0"/>
      <c r="YO5" s="0"/>
      <c r="YP5" s="0"/>
      <c r="YQ5" s="0"/>
      <c r="YR5" s="0"/>
      <c r="YS5" s="0"/>
      <c r="YT5" s="0"/>
      <c r="YU5" s="0"/>
      <c r="YV5" s="0"/>
      <c r="YW5" s="0"/>
      <c r="YX5" s="0"/>
      <c r="YY5" s="0"/>
      <c r="YZ5" s="0"/>
      <c r="ZA5" s="0"/>
      <c r="ZB5" s="0"/>
      <c r="ZC5" s="0"/>
      <c r="ZD5" s="0"/>
      <c r="ZE5" s="0"/>
      <c r="ZF5" s="0"/>
      <c r="ZG5" s="0"/>
      <c r="ZH5" s="0"/>
      <c r="ZI5" s="0"/>
      <c r="ZJ5" s="0"/>
      <c r="ZK5" s="0"/>
      <c r="ZL5" s="0"/>
      <c r="ZM5" s="0"/>
      <c r="ZN5" s="0"/>
      <c r="ZO5" s="0"/>
      <c r="ZP5" s="0"/>
      <c r="ZQ5" s="0"/>
      <c r="ZR5" s="0"/>
      <c r="ZS5" s="0"/>
      <c r="ZT5" s="0"/>
      <c r="ZU5" s="0"/>
      <c r="ZV5" s="0"/>
      <c r="ZW5" s="0"/>
      <c r="ZX5" s="0"/>
      <c r="ZY5" s="0"/>
      <c r="ZZ5" s="0"/>
      <c r="AAA5" s="0"/>
      <c r="AAB5" s="0"/>
      <c r="AAC5" s="0"/>
      <c r="AAD5" s="0"/>
      <c r="AAE5" s="0"/>
      <c r="AAF5" s="0"/>
      <c r="AAG5" s="0"/>
      <c r="AAH5" s="0"/>
      <c r="AAI5" s="0"/>
      <c r="AAJ5" s="0"/>
      <c r="AAK5" s="0"/>
      <c r="AAL5" s="0"/>
      <c r="AAM5" s="0"/>
      <c r="AAN5" s="0"/>
      <c r="AAO5" s="0"/>
      <c r="AAP5" s="0"/>
      <c r="AAQ5" s="0"/>
      <c r="AAR5" s="0"/>
      <c r="AAS5" s="0"/>
      <c r="AAT5" s="0"/>
      <c r="AAU5" s="0"/>
      <c r="AAV5" s="0"/>
      <c r="AAW5" s="0"/>
      <c r="AAX5" s="0"/>
      <c r="AAY5" s="0"/>
      <c r="AAZ5" s="0"/>
      <c r="ABA5" s="0"/>
      <c r="ABB5" s="0"/>
      <c r="ABC5" s="0"/>
      <c r="ABD5" s="0"/>
      <c r="ABE5" s="0"/>
      <c r="ABF5" s="0"/>
      <c r="ABG5" s="0"/>
      <c r="ABH5" s="0"/>
      <c r="ABI5" s="0"/>
      <c r="ABJ5" s="0"/>
      <c r="ABK5" s="0"/>
      <c r="ABL5" s="0"/>
      <c r="ABM5" s="0"/>
      <c r="ABN5" s="0"/>
      <c r="ABO5" s="0"/>
      <c r="ABP5" s="0"/>
      <c r="ABQ5" s="0"/>
      <c r="ABR5" s="0"/>
      <c r="ABS5" s="0"/>
      <c r="ABT5" s="0"/>
      <c r="ABU5" s="0"/>
      <c r="ABV5" s="0"/>
      <c r="ABW5" s="0"/>
      <c r="ABX5" s="0"/>
      <c r="ABY5" s="0"/>
      <c r="ABZ5" s="0"/>
      <c r="ACA5" s="0"/>
      <c r="ACB5" s="0"/>
      <c r="ACC5" s="0"/>
      <c r="ACD5" s="0"/>
      <c r="ACE5" s="0"/>
      <c r="ACF5" s="0"/>
      <c r="ACG5" s="0"/>
      <c r="ACH5" s="0"/>
      <c r="ACI5" s="0"/>
      <c r="ACJ5" s="0"/>
      <c r="ACK5" s="0"/>
      <c r="ACL5" s="0"/>
      <c r="ACM5" s="0"/>
      <c r="ACN5" s="0"/>
      <c r="ACO5" s="0"/>
      <c r="ACP5" s="0"/>
      <c r="ACQ5" s="0"/>
      <c r="ACR5" s="0"/>
      <c r="ACS5" s="0"/>
      <c r="ACT5" s="0"/>
      <c r="ACU5" s="0"/>
      <c r="ACV5" s="0"/>
      <c r="ACW5" s="0"/>
      <c r="ACX5" s="0"/>
      <c r="ACY5" s="0"/>
      <c r="ACZ5" s="0"/>
      <c r="ADA5" s="0"/>
      <c r="ADB5" s="0"/>
      <c r="ADC5" s="0"/>
      <c r="ADD5" s="0"/>
      <c r="ADE5" s="0"/>
      <c r="ADF5" s="0"/>
      <c r="ADG5" s="0"/>
      <c r="ADH5" s="0"/>
      <c r="ADI5" s="0"/>
      <c r="ADJ5" s="0"/>
      <c r="ADK5" s="0"/>
      <c r="ADL5" s="0"/>
      <c r="ADM5" s="0"/>
      <c r="ADN5" s="0"/>
      <c r="ADO5" s="0"/>
      <c r="ADP5" s="0"/>
      <c r="ADQ5" s="0"/>
      <c r="ADR5" s="0"/>
      <c r="ADS5" s="0"/>
      <c r="ADT5" s="0"/>
      <c r="ADU5" s="0"/>
      <c r="ADV5" s="0"/>
      <c r="ADW5" s="0"/>
      <c r="ADX5" s="0"/>
      <c r="ADY5" s="0"/>
      <c r="ADZ5" s="0"/>
      <c r="AEA5" s="0"/>
      <c r="AEB5" s="0"/>
      <c r="AEC5" s="0"/>
      <c r="AED5" s="0"/>
      <c r="AEE5" s="0"/>
      <c r="AEF5" s="0"/>
      <c r="AEG5" s="0"/>
      <c r="AEH5" s="0"/>
      <c r="AEI5" s="0"/>
      <c r="AEJ5" s="0"/>
      <c r="AEK5" s="0"/>
      <c r="AEL5" s="0"/>
      <c r="AEM5" s="0"/>
      <c r="AEN5" s="0"/>
      <c r="AEO5" s="0"/>
      <c r="AEP5" s="0"/>
      <c r="AEQ5" s="0"/>
      <c r="AER5" s="0"/>
      <c r="AES5" s="0"/>
      <c r="AET5" s="0"/>
      <c r="AEU5" s="0"/>
      <c r="AEV5" s="0"/>
      <c r="AEW5" s="0"/>
      <c r="AEX5" s="0"/>
      <c r="AEY5" s="0"/>
      <c r="AEZ5" s="0"/>
      <c r="AFA5" s="0"/>
      <c r="AFB5" s="0"/>
      <c r="AFC5" s="0"/>
      <c r="AFD5" s="0"/>
      <c r="AFE5" s="0"/>
      <c r="AFF5" s="0"/>
      <c r="AFG5" s="0"/>
      <c r="AFH5" s="0"/>
      <c r="AFI5" s="0"/>
      <c r="AFJ5" s="0"/>
      <c r="AFK5" s="0"/>
      <c r="AFL5" s="0"/>
      <c r="AFM5" s="0"/>
      <c r="AFN5" s="0"/>
      <c r="AFO5" s="0"/>
      <c r="AFP5" s="0"/>
      <c r="AFQ5" s="0"/>
      <c r="AFR5" s="0"/>
      <c r="AFS5" s="0"/>
      <c r="AFT5" s="0"/>
      <c r="AFU5" s="0"/>
      <c r="AFV5" s="0"/>
      <c r="AFW5" s="0"/>
      <c r="AFX5" s="0"/>
      <c r="AFY5" s="0"/>
      <c r="AFZ5" s="0"/>
      <c r="AGA5" s="0"/>
      <c r="AGB5" s="0"/>
      <c r="AGC5" s="0"/>
      <c r="AGD5" s="0"/>
      <c r="AGE5" s="0"/>
      <c r="AGF5" s="0"/>
      <c r="AGG5" s="0"/>
      <c r="AGH5" s="0"/>
      <c r="AGI5" s="0"/>
      <c r="AGJ5" s="0"/>
      <c r="AGK5" s="0"/>
      <c r="AGL5" s="0"/>
      <c r="AGM5" s="0"/>
      <c r="AGN5" s="0"/>
      <c r="AGO5" s="0"/>
      <c r="AGP5" s="0"/>
      <c r="AGQ5" s="0"/>
      <c r="AGR5" s="0"/>
      <c r="AGS5" s="0"/>
      <c r="AGT5" s="0"/>
      <c r="AGU5" s="0"/>
      <c r="AGV5" s="0"/>
      <c r="AGW5" s="0"/>
      <c r="AGX5" s="0"/>
      <c r="AGY5" s="0"/>
      <c r="AGZ5" s="0"/>
      <c r="AHA5" s="0"/>
      <c r="AHB5" s="0"/>
      <c r="AHC5" s="0"/>
      <c r="AHD5" s="0"/>
      <c r="AHE5" s="0"/>
      <c r="AHF5" s="0"/>
      <c r="AHG5" s="0"/>
      <c r="AHH5" s="0"/>
      <c r="AHI5" s="0"/>
      <c r="AHJ5" s="0"/>
      <c r="AHK5" s="0"/>
      <c r="AHL5" s="0"/>
      <c r="AHM5" s="0"/>
      <c r="AHN5" s="0"/>
      <c r="AHO5" s="0"/>
      <c r="AHP5" s="0"/>
      <c r="AHQ5" s="0"/>
      <c r="AHR5" s="0"/>
      <c r="AHS5" s="0"/>
      <c r="AHT5" s="0"/>
      <c r="AHU5" s="0"/>
      <c r="AHV5" s="0"/>
      <c r="AHW5" s="0"/>
      <c r="AHX5" s="0"/>
      <c r="AHY5" s="0"/>
      <c r="AHZ5" s="0"/>
      <c r="AIA5" s="0"/>
      <c r="AIB5" s="0"/>
      <c r="AIC5" s="0"/>
      <c r="AID5" s="0"/>
      <c r="AIE5" s="0"/>
      <c r="AIF5" s="0"/>
      <c r="AIG5" s="0"/>
      <c r="AIH5" s="0"/>
      <c r="AII5" s="0"/>
      <c r="AIJ5" s="0"/>
      <c r="AIK5" s="0"/>
      <c r="AIL5" s="0"/>
      <c r="AIM5" s="0"/>
      <c r="AIN5" s="0"/>
      <c r="AIO5" s="0"/>
      <c r="AIP5" s="0"/>
      <c r="AIQ5" s="0"/>
      <c r="AIR5" s="0"/>
      <c r="AIS5" s="0"/>
      <c r="AIT5" s="0"/>
      <c r="AIU5" s="0"/>
      <c r="AIV5" s="0"/>
      <c r="AIW5" s="0"/>
      <c r="AIX5" s="0"/>
      <c r="AIY5" s="0"/>
      <c r="AIZ5" s="0"/>
      <c r="AJA5" s="0"/>
      <c r="AJB5" s="0"/>
      <c r="AJC5" s="0"/>
      <c r="AJD5" s="0"/>
      <c r="AJE5" s="0"/>
      <c r="AJF5" s="0"/>
      <c r="AJG5" s="0"/>
      <c r="AJH5" s="0"/>
      <c r="AJI5" s="0"/>
      <c r="AJJ5" s="0"/>
      <c r="AJK5" s="0"/>
      <c r="AJL5" s="0"/>
      <c r="AJM5" s="0"/>
      <c r="AJN5" s="0"/>
      <c r="AJO5" s="0"/>
      <c r="AJP5" s="0"/>
      <c r="AJQ5" s="0"/>
      <c r="AJR5" s="0"/>
      <c r="AJS5" s="0"/>
      <c r="AJT5" s="0"/>
      <c r="AJU5" s="0"/>
      <c r="AJV5" s="0"/>
      <c r="AJW5" s="0"/>
      <c r="AJX5" s="0"/>
      <c r="AJY5" s="0"/>
      <c r="AJZ5" s="0"/>
      <c r="AKA5" s="0"/>
      <c r="AKB5" s="0"/>
      <c r="AKC5" s="0"/>
      <c r="AKD5" s="0"/>
      <c r="AKE5" s="0"/>
      <c r="AKF5" s="0"/>
      <c r="AKG5" s="0"/>
      <c r="AKH5" s="0"/>
      <c r="AKI5" s="0"/>
      <c r="AKJ5" s="0"/>
      <c r="AKK5" s="0"/>
      <c r="AKL5" s="0"/>
      <c r="AKM5" s="0"/>
      <c r="AKN5" s="0"/>
      <c r="AKO5" s="0"/>
      <c r="AKP5" s="0"/>
      <c r="AKQ5" s="0"/>
      <c r="AKR5" s="0"/>
      <c r="AKS5" s="0"/>
      <c r="AKT5" s="0"/>
      <c r="AKU5" s="0"/>
      <c r="AKV5" s="0"/>
      <c r="AKW5" s="0"/>
      <c r="AKX5" s="0"/>
      <c r="AKY5" s="0"/>
      <c r="AKZ5" s="0"/>
      <c r="ALA5" s="0"/>
      <c r="ALB5" s="0"/>
      <c r="ALC5" s="0"/>
      <c r="ALD5" s="0"/>
      <c r="ALE5" s="0"/>
      <c r="ALF5" s="0"/>
      <c r="ALG5" s="0"/>
      <c r="ALH5" s="0"/>
      <c r="ALI5" s="0"/>
      <c r="ALJ5" s="0"/>
      <c r="ALK5" s="0"/>
      <c r="ALL5" s="0"/>
      <c r="ALM5" s="0"/>
      <c r="ALN5" s="0"/>
      <c r="ALO5" s="0"/>
      <c r="ALP5" s="0"/>
      <c r="ALQ5" s="0"/>
      <c r="ALR5" s="0"/>
      <c r="ALS5" s="0"/>
      <c r="ALT5" s="0"/>
      <c r="ALU5" s="0"/>
      <c r="ALV5" s="0"/>
      <c r="ALW5" s="0"/>
      <c r="ALX5" s="0"/>
      <c r="ALY5" s="0"/>
      <c r="ALZ5" s="0"/>
      <c r="AMA5" s="0"/>
      <c r="AMB5" s="0"/>
      <c r="AMC5" s="0"/>
      <c r="AMD5" s="0"/>
      <c r="AME5" s="0"/>
      <c r="AMF5" s="0"/>
      <c r="AMG5" s="0"/>
      <c r="AMH5" s="0"/>
      <c r="AMI5" s="0"/>
      <c r="AMJ5" s="0"/>
    </row>
    <row r="6" s="12" customFormat="true" ht="15" hidden="false" customHeight="true" outlineLevel="0" collapsed="false">
      <c r="B6" s="13" t="n">
        <v>1</v>
      </c>
      <c r="C6" s="14" t="s">
        <v>111</v>
      </c>
      <c r="D6" s="15" t="s">
        <v>112</v>
      </c>
      <c r="E6" s="16" t="n">
        <v>99.95</v>
      </c>
      <c r="F6" s="17" t="n">
        <f aca="false">E6/15432.3584</f>
        <v>0.00647665103475046</v>
      </c>
      <c r="G6" s="16" t="n">
        <v>41.2</v>
      </c>
      <c r="H6" s="17" t="n">
        <f aca="false">G6*F6</f>
        <v>0.266838022631719</v>
      </c>
      <c r="I6" s="18" t="n">
        <f aca="false">IFERROR(15432.3584/G6,0)</f>
        <v>374.571805825243</v>
      </c>
      <c r="J6" s="19" t="s">
        <v>113</v>
      </c>
      <c r="K6" s="20" t="n">
        <v>49.85</v>
      </c>
      <c r="L6" s="20" t="n">
        <v>71.8</v>
      </c>
      <c r="M6" s="19" t="s">
        <v>114</v>
      </c>
      <c r="N6" s="21" t="n">
        <v>168</v>
      </c>
      <c r="O6" s="22" t="n">
        <v>124.95</v>
      </c>
      <c r="P6" s="19" t="s">
        <v>45</v>
      </c>
      <c r="Q6" s="23" t="s">
        <v>115</v>
      </c>
      <c r="R6" s="24" t="n">
        <f aca="false">Q7/100</f>
        <v>0.034</v>
      </c>
      <c r="S6" s="25"/>
      <c r="T6" s="26" t="n">
        <f aca="false">(N6*S6)/1000</f>
        <v>0</v>
      </c>
      <c r="U6" s="19" t="s">
        <v>116</v>
      </c>
      <c r="V6" s="19"/>
      <c r="W6" s="19"/>
      <c r="X6" s="146"/>
      <c r="Y6" s="146"/>
      <c r="Z6" s="146"/>
      <c r="AA6" s="19" t="s">
        <v>117</v>
      </c>
      <c r="AB6" s="28"/>
      <c r="AC6" s="29" t="n">
        <f aca="false">R6+O8+H6+J7</f>
        <v>0.550738022631719</v>
      </c>
      <c r="AD6" s="29" t="n">
        <f aca="false">AC6*20</f>
        <v>11.0147604526344</v>
      </c>
      <c r="AE6" s="29" t="n">
        <f aca="false">AC6*50</f>
        <v>27.536901131586</v>
      </c>
      <c r="AF6" s="29" t="n">
        <f aca="false">AC6*250</f>
        <v>137.68450565793</v>
      </c>
      <c r="AG6" s="29" t="n">
        <f aca="false">AC6*1000</f>
        <v>550.738022631719</v>
      </c>
      <c r="AH6" s="29" t="n">
        <f aca="false">AC6*5000</f>
        <v>2753.6901131586</v>
      </c>
      <c r="AI6" s="30"/>
      <c r="AJ6" s="31" t="s">
        <v>37</v>
      </c>
    </row>
    <row r="7" customFormat="false" ht="15" hidden="false" customHeight="true" outlineLevel="0" collapsed="false">
      <c r="A7" s="0"/>
      <c r="B7" s="13"/>
      <c r="C7" s="14"/>
      <c r="D7" s="15"/>
      <c r="E7" s="16"/>
      <c r="F7" s="17"/>
      <c r="G7" s="16"/>
      <c r="H7" s="17"/>
      <c r="I7" s="18"/>
      <c r="J7" s="32" t="n">
        <v>0</v>
      </c>
      <c r="K7" s="20"/>
      <c r="L7" s="20"/>
      <c r="M7" s="19"/>
      <c r="N7" s="21"/>
      <c r="O7" s="22"/>
      <c r="P7" s="19"/>
      <c r="Q7" s="33" t="n">
        <v>3.4</v>
      </c>
      <c r="R7" s="24"/>
      <c r="S7" s="25"/>
      <c r="T7" s="26"/>
      <c r="U7" s="19"/>
      <c r="V7" s="19"/>
      <c r="W7" s="19"/>
      <c r="X7" s="146"/>
      <c r="Y7" s="146"/>
      <c r="Z7" s="146"/>
      <c r="AA7" s="19"/>
      <c r="AB7" s="28"/>
      <c r="AC7" s="29"/>
      <c r="AD7" s="29"/>
      <c r="AE7" s="29"/>
      <c r="AF7" s="29"/>
      <c r="AG7" s="29"/>
      <c r="AH7" s="29"/>
      <c r="AI7" s="30"/>
      <c r="AJ7" s="34" t="s">
        <v>38</v>
      </c>
      <c r="AK7" s="0"/>
      <c r="AL7" s="12"/>
      <c r="AM7" s="35" t="s">
        <v>39</v>
      </c>
      <c r="AN7" s="35"/>
      <c r="AO7" s="35"/>
      <c r="AP7" s="35"/>
      <c r="AQ7" s="35"/>
      <c r="AR7" s="35"/>
      <c r="AS7" s="35"/>
      <c r="AT7" s="35"/>
      <c r="AU7" s="35"/>
      <c r="AV7" s="35"/>
      <c r="AW7" s="35"/>
      <c r="BE7" s="0"/>
      <c r="BF7" s="0"/>
      <c r="BG7" s="0"/>
      <c r="BH7" s="0"/>
      <c r="BI7" s="0"/>
    </row>
    <row r="8" customFormat="false" ht="15" hidden="false" customHeight="true" outlineLevel="0" collapsed="false">
      <c r="A8" s="0"/>
      <c r="B8" s="13"/>
      <c r="C8" s="14"/>
      <c r="D8" s="15"/>
      <c r="E8" s="16"/>
      <c r="F8" s="17"/>
      <c r="G8" s="16"/>
      <c r="H8" s="17"/>
      <c r="I8" s="36" t="n">
        <f aca="false">I6/2</f>
        <v>187.285902912621</v>
      </c>
      <c r="J8" s="32"/>
      <c r="K8" s="20"/>
      <c r="L8" s="20"/>
      <c r="M8" s="37" t="s">
        <v>118</v>
      </c>
      <c r="N8" s="21"/>
      <c r="O8" s="38" t="n">
        <f aca="false">O6/500</f>
        <v>0.2499</v>
      </c>
      <c r="P8" s="19"/>
      <c r="Q8" s="33"/>
      <c r="R8" s="24"/>
      <c r="S8" s="25"/>
      <c r="T8" s="39" t="n">
        <f aca="false">(N6/15.4323584)*(S6/3.28083989501312)*0.1</f>
        <v>0</v>
      </c>
      <c r="U8" s="19"/>
      <c r="V8" s="19"/>
      <c r="W8" s="19"/>
      <c r="X8" s="146"/>
      <c r="Y8" s="146"/>
      <c r="Z8" s="146"/>
      <c r="AA8" s="19"/>
      <c r="AB8" s="28"/>
      <c r="AC8" s="29"/>
      <c r="AD8" s="29"/>
      <c r="AE8" s="29"/>
      <c r="AF8" s="29"/>
      <c r="AG8" s="29"/>
      <c r="AH8" s="29"/>
      <c r="AI8" s="30"/>
      <c r="AJ8" s="40" t="s">
        <v>41</v>
      </c>
      <c r="AK8" s="0"/>
      <c r="AL8" s="0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BE8" s="0"/>
      <c r="BF8" s="0"/>
      <c r="BG8" s="0"/>
      <c r="BH8" s="0"/>
      <c r="BI8" s="0"/>
    </row>
    <row r="9" customFormat="false" ht="15" hidden="false" customHeight="true" outlineLevel="0" collapsed="false">
      <c r="A9" s="0"/>
      <c r="B9" s="102" t="n">
        <v>2</v>
      </c>
      <c r="C9" s="14" t="s">
        <v>111</v>
      </c>
      <c r="D9" s="103" t="s">
        <v>112</v>
      </c>
      <c r="E9" s="33" t="n">
        <v>99.95</v>
      </c>
      <c r="F9" s="104" t="n">
        <f aca="false">E9/15432.3584</f>
        <v>0.00647665103475046</v>
      </c>
      <c r="G9" s="33" t="n">
        <v>41.2</v>
      </c>
      <c r="H9" s="104" t="n">
        <f aca="false">G9*F9</f>
        <v>0.266838022631719</v>
      </c>
      <c r="I9" s="36" t="n">
        <f aca="false">IFERROR(15432.3584/G9,0)</f>
        <v>374.571805825243</v>
      </c>
      <c r="J9" s="103" t="s">
        <v>119</v>
      </c>
      <c r="K9" s="32" t="s">
        <v>120</v>
      </c>
      <c r="L9" s="32" t="n">
        <v>71.8</v>
      </c>
      <c r="M9" s="103" t="s">
        <v>114</v>
      </c>
      <c r="N9" s="105" t="n">
        <v>168</v>
      </c>
      <c r="O9" s="106" t="n">
        <v>124.95</v>
      </c>
      <c r="P9" s="103" t="s">
        <v>45</v>
      </c>
      <c r="Q9" s="107" t="s">
        <v>115</v>
      </c>
      <c r="R9" s="38" t="n">
        <f aca="false">Q10/100</f>
        <v>0.034</v>
      </c>
      <c r="S9" s="108"/>
      <c r="T9" s="109" t="n">
        <f aca="false">(N9*S9)/1000</f>
        <v>0</v>
      </c>
      <c r="U9" s="103" t="s">
        <v>121</v>
      </c>
      <c r="V9" s="103"/>
      <c r="W9" s="103"/>
      <c r="X9" s="111"/>
      <c r="Y9" s="111"/>
      <c r="Z9" s="111"/>
      <c r="AA9" s="103" t="s">
        <v>117</v>
      </c>
      <c r="AB9" s="53"/>
      <c r="AC9" s="54" t="n">
        <f aca="false">R9+O11+H9+J10</f>
        <v>0.550738022631719</v>
      </c>
      <c r="AD9" s="54" t="n">
        <f aca="false">AC9*20</f>
        <v>11.0147604526344</v>
      </c>
      <c r="AE9" s="54" t="n">
        <f aca="false">AC9*50</f>
        <v>27.536901131586</v>
      </c>
      <c r="AF9" s="54" t="n">
        <f aca="false">AC9*250</f>
        <v>137.68450565793</v>
      </c>
      <c r="AG9" s="54" t="n">
        <f aca="false">AC9*1000</f>
        <v>550.738022631719</v>
      </c>
      <c r="AH9" s="54" t="n">
        <f aca="false">AC9*5000</f>
        <v>2753.6901131586</v>
      </c>
      <c r="AI9" s="11"/>
      <c r="AJ9" s="55" t="s">
        <v>49</v>
      </c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BE9" s="0"/>
      <c r="BF9" s="0"/>
      <c r="BG9" s="0"/>
      <c r="BH9" s="0"/>
      <c r="BI9" s="0"/>
    </row>
    <row r="10" customFormat="false" ht="15" hidden="false" customHeight="true" outlineLevel="0" collapsed="false">
      <c r="A10" s="0"/>
      <c r="B10" s="102"/>
      <c r="C10" s="14"/>
      <c r="D10" s="103"/>
      <c r="E10" s="33"/>
      <c r="F10" s="104"/>
      <c r="G10" s="33"/>
      <c r="H10" s="104"/>
      <c r="I10" s="36"/>
      <c r="J10" s="32" t="n">
        <v>0</v>
      </c>
      <c r="K10" s="32"/>
      <c r="L10" s="32"/>
      <c r="M10" s="103"/>
      <c r="N10" s="105"/>
      <c r="O10" s="106"/>
      <c r="P10" s="103"/>
      <c r="Q10" s="33" t="n">
        <v>3.4</v>
      </c>
      <c r="R10" s="38"/>
      <c r="S10" s="108"/>
      <c r="T10" s="109"/>
      <c r="U10" s="103"/>
      <c r="V10" s="103"/>
      <c r="W10" s="103"/>
      <c r="X10" s="111"/>
      <c r="Y10" s="111"/>
      <c r="Z10" s="111"/>
      <c r="AA10" s="103"/>
      <c r="AB10" s="53"/>
      <c r="AC10" s="54"/>
      <c r="AD10" s="54"/>
      <c r="AE10" s="54"/>
      <c r="AF10" s="54"/>
      <c r="AG10" s="54"/>
      <c r="AH10" s="54"/>
      <c r="AI10" s="11"/>
      <c r="AJ10" s="0"/>
      <c r="AK10" s="0"/>
      <c r="AL10" s="0"/>
      <c r="AM10" s="56" t="s">
        <v>50</v>
      </c>
      <c r="AN10" s="56"/>
      <c r="AO10" s="57" t="str">
        <f aca="false">VLOOKUP(AN16,B6:AA305,26,0)</f>
        <v>Blaser UIT R93</v>
      </c>
      <c r="AP10" s="57"/>
      <c r="AQ10" s="57"/>
      <c r="AR10" s="57"/>
      <c r="AS10" s="57"/>
      <c r="AT10" s="57"/>
      <c r="AU10" s="58" t="s">
        <v>51</v>
      </c>
      <c r="AV10" s="58"/>
      <c r="AW10" s="58"/>
      <c r="BE10" s="0"/>
      <c r="BF10" s="0"/>
      <c r="BG10" s="0"/>
      <c r="BH10" s="0"/>
      <c r="BI10" s="0"/>
    </row>
    <row r="11" customFormat="false" ht="15" hidden="false" customHeight="true" outlineLevel="0" collapsed="false">
      <c r="A11" s="0"/>
      <c r="B11" s="102"/>
      <c r="C11" s="14"/>
      <c r="D11" s="103"/>
      <c r="E11" s="33"/>
      <c r="F11" s="104"/>
      <c r="G11" s="33"/>
      <c r="H11" s="104"/>
      <c r="I11" s="36" t="n">
        <f aca="false">I9/2</f>
        <v>187.285902912621</v>
      </c>
      <c r="J11" s="32"/>
      <c r="K11" s="32"/>
      <c r="L11" s="32"/>
      <c r="M11" s="37" t="s">
        <v>118</v>
      </c>
      <c r="N11" s="105"/>
      <c r="O11" s="38" t="n">
        <f aca="false">O9/500</f>
        <v>0.2499</v>
      </c>
      <c r="P11" s="103"/>
      <c r="Q11" s="33"/>
      <c r="R11" s="38"/>
      <c r="S11" s="108"/>
      <c r="T11" s="54" t="n">
        <f aca="false">(N9/15.4323584)*(S9/3.28083989501312)*0.1</f>
        <v>0</v>
      </c>
      <c r="U11" s="103"/>
      <c r="V11" s="103"/>
      <c r="W11" s="103"/>
      <c r="X11" s="111"/>
      <c r="Y11" s="111"/>
      <c r="Z11" s="111"/>
      <c r="AA11" s="103"/>
      <c r="AB11" s="53"/>
      <c r="AC11" s="54"/>
      <c r="AD11" s="54"/>
      <c r="AE11" s="54"/>
      <c r="AF11" s="54"/>
      <c r="AG11" s="54"/>
      <c r="AH11" s="54"/>
      <c r="AI11" s="11"/>
      <c r="AJ11" s="60" t="s">
        <v>52</v>
      </c>
      <c r="AK11" s="60"/>
      <c r="AL11" s="0"/>
      <c r="AM11" s="56"/>
      <c r="AN11" s="56"/>
      <c r="AO11" s="57"/>
      <c r="AP11" s="57"/>
      <c r="AQ11" s="57"/>
      <c r="AR11" s="57"/>
      <c r="AS11" s="57"/>
      <c r="AT11" s="57"/>
      <c r="AU11" s="58"/>
      <c r="AV11" s="58"/>
      <c r="AW11" s="58"/>
      <c r="BE11" s="0"/>
      <c r="BF11" s="0"/>
      <c r="BG11" s="0"/>
      <c r="BH11" s="0"/>
      <c r="BI11" s="0"/>
    </row>
    <row r="12" customFormat="false" ht="15" hidden="false" customHeight="true" outlineLevel="0" collapsed="false">
      <c r="A12" s="0"/>
      <c r="B12" s="102" t="n">
        <v>3</v>
      </c>
      <c r="C12" s="14" t="s">
        <v>111</v>
      </c>
      <c r="D12" s="103" t="s">
        <v>112</v>
      </c>
      <c r="E12" s="33" t="n">
        <v>99.95</v>
      </c>
      <c r="F12" s="104" t="n">
        <f aca="false">E12/15432.3584</f>
        <v>0.00647665103475046</v>
      </c>
      <c r="G12" s="33" t="n">
        <v>41.2</v>
      </c>
      <c r="H12" s="104" t="n">
        <f aca="false">G12*F12</f>
        <v>0.266838022631719</v>
      </c>
      <c r="I12" s="36" t="n">
        <f aca="false">IFERROR(15432.3584/G12,0)</f>
        <v>374.571805825243</v>
      </c>
      <c r="J12" s="103" t="s">
        <v>122</v>
      </c>
      <c r="K12" s="32" t="n">
        <v>50.55</v>
      </c>
      <c r="L12" s="32" t="n">
        <v>71.8</v>
      </c>
      <c r="M12" s="103" t="s">
        <v>114</v>
      </c>
      <c r="N12" s="105" t="n">
        <v>168</v>
      </c>
      <c r="O12" s="106" t="n">
        <v>124.95</v>
      </c>
      <c r="P12" s="103" t="s">
        <v>45</v>
      </c>
      <c r="Q12" s="107" t="s">
        <v>115</v>
      </c>
      <c r="R12" s="38" t="n">
        <f aca="false">Q13/100</f>
        <v>0.034</v>
      </c>
      <c r="S12" s="108"/>
      <c r="T12" s="109" t="n">
        <f aca="false">(N12*S12)/1000</f>
        <v>0</v>
      </c>
      <c r="U12" s="19" t="s">
        <v>123</v>
      </c>
      <c r="V12" s="19"/>
      <c r="W12" s="19"/>
      <c r="X12" s="111"/>
      <c r="Y12" s="111"/>
      <c r="Z12" s="111"/>
      <c r="AA12" s="103" t="s">
        <v>117</v>
      </c>
      <c r="AB12" s="53"/>
      <c r="AC12" s="54" t="n">
        <f aca="false">R12+O14+H12+J13</f>
        <v>0.550738022631719</v>
      </c>
      <c r="AD12" s="54" t="n">
        <f aca="false">AC12*20</f>
        <v>11.0147604526344</v>
      </c>
      <c r="AE12" s="54" t="n">
        <f aca="false">AC12*50</f>
        <v>27.536901131586</v>
      </c>
      <c r="AF12" s="54" t="n">
        <f aca="false">AC12*250</f>
        <v>137.68450565793</v>
      </c>
      <c r="AG12" s="54" t="n">
        <f aca="false">AC12*1000</f>
        <v>550.738022631719</v>
      </c>
      <c r="AH12" s="54" t="n">
        <f aca="false">AC12*5000</f>
        <v>2753.6901131586</v>
      </c>
      <c r="AI12" s="11"/>
      <c r="AJ12" s="64"/>
      <c r="AK12" s="65"/>
      <c r="AL12" s="0"/>
      <c r="AM12" s="66" t="s">
        <v>59</v>
      </c>
      <c r="AN12" s="66"/>
      <c r="AO12" s="67" t="s">
        <v>124</v>
      </c>
      <c r="AP12" s="67"/>
      <c r="AQ12" s="67"/>
      <c r="AR12" s="67"/>
      <c r="AS12" s="67"/>
      <c r="AT12" s="67"/>
      <c r="AU12" s="68" t="s">
        <v>61</v>
      </c>
      <c r="AV12" s="69" t="s">
        <v>62</v>
      </c>
      <c r="AW12" s="70" t="s">
        <v>63</v>
      </c>
      <c r="BE12" s="0"/>
      <c r="BF12" s="0"/>
      <c r="BG12" s="0"/>
      <c r="BH12" s="0"/>
      <c r="BI12" s="0"/>
    </row>
    <row r="13" customFormat="false" ht="15" hidden="false" customHeight="true" outlineLevel="0" collapsed="false">
      <c r="A13" s="0"/>
      <c r="B13" s="102"/>
      <c r="C13" s="14"/>
      <c r="D13" s="103"/>
      <c r="E13" s="33"/>
      <c r="F13" s="104"/>
      <c r="G13" s="33"/>
      <c r="H13" s="104"/>
      <c r="I13" s="36"/>
      <c r="J13" s="32" t="n">
        <v>0</v>
      </c>
      <c r="K13" s="32"/>
      <c r="L13" s="32"/>
      <c r="M13" s="103"/>
      <c r="N13" s="105"/>
      <c r="O13" s="106"/>
      <c r="P13" s="103"/>
      <c r="Q13" s="33" t="n">
        <v>3.4</v>
      </c>
      <c r="R13" s="38"/>
      <c r="S13" s="108"/>
      <c r="T13" s="109"/>
      <c r="U13" s="19"/>
      <c r="V13" s="19"/>
      <c r="W13" s="19"/>
      <c r="X13" s="111"/>
      <c r="Y13" s="111"/>
      <c r="Z13" s="111"/>
      <c r="AA13" s="103"/>
      <c r="AB13" s="53"/>
      <c r="AC13" s="54"/>
      <c r="AD13" s="54"/>
      <c r="AE13" s="54"/>
      <c r="AF13" s="54"/>
      <c r="AG13" s="54"/>
      <c r="AH13" s="54"/>
      <c r="AI13" s="11"/>
      <c r="AJ13" s="71" t="s">
        <v>64</v>
      </c>
      <c r="AK13" s="65"/>
      <c r="AL13" s="0"/>
      <c r="AM13" s="66"/>
      <c r="AN13" s="66"/>
      <c r="AO13" s="67"/>
      <c r="AP13" s="67"/>
      <c r="AQ13" s="67"/>
      <c r="AR13" s="67"/>
      <c r="AS13" s="67"/>
      <c r="AT13" s="67"/>
      <c r="AU13" s="68"/>
      <c r="AV13" s="69"/>
      <c r="AW13" s="70"/>
      <c r="BE13" s="72"/>
      <c r="BF13" s="72"/>
      <c r="BG13" s="72"/>
      <c r="BH13" s="72"/>
      <c r="BI13" s="72"/>
    </row>
    <row r="14" customFormat="false" ht="15" hidden="false" customHeight="true" outlineLevel="0" collapsed="false">
      <c r="A14" s="0"/>
      <c r="B14" s="102"/>
      <c r="C14" s="14"/>
      <c r="D14" s="103"/>
      <c r="E14" s="33"/>
      <c r="F14" s="104"/>
      <c r="G14" s="33"/>
      <c r="H14" s="104"/>
      <c r="I14" s="36" t="n">
        <f aca="false">I12/2</f>
        <v>187.285902912621</v>
      </c>
      <c r="J14" s="32"/>
      <c r="K14" s="32"/>
      <c r="L14" s="32"/>
      <c r="M14" s="37" t="s">
        <v>118</v>
      </c>
      <c r="N14" s="105"/>
      <c r="O14" s="38" t="n">
        <f aca="false">O12/500</f>
        <v>0.2499</v>
      </c>
      <c r="P14" s="103"/>
      <c r="Q14" s="33"/>
      <c r="R14" s="38"/>
      <c r="S14" s="108"/>
      <c r="T14" s="54" t="n">
        <f aca="false">(N12/15.4323584)*(S12/3.28083989501312)*0.1</f>
        <v>0</v>
      </c>
      <c r="U14" s="19"/>
      <c r="V14" s="19"/>
      <c r="W14" s="19"/>
      <c r="X14" s="111"/>
      <c r="Y14" s="111"/>
      <c r="Z14" s="111"/>
      <c r="AA14" s="103"/>
      <c r="AB14" s="53"/>
      <c r="AC14" s="54"/>
      <c r="AD14" s="54"/>
      <c r="AE14" s="54"/>
      <c r="AF14" s="54"/>
      <c r="AG14" s="54"/>
      <c r="AH14" s="54"/>
      <c r="AI14" s="11"/>
      <c r="AJ14" s="74" t="s">
        <v>65</v>
      </c>
      <c r="AK14" s="75" t="n">
        <v>42.2</v>
      </c>
      <c r="AL14" s="0"/>
      <c r="AM14" s="66" t="s">
        <v>2</v>
      </c>
      <c r="AN14" s="66"/>
      <c r="AO14" s="76" t="str">
        <f aca="false">VLOOKUP(AN16,B6:AA305,2,0)</f>
        <v>.308 WIN</v>
      </c>
      <c r="AP14" s="76"/>
      <c r="AQ14" s="76"/>
      <c r="AR14" s="76"/>
      <c r="AS14" s="76"/>
      <c r="AT14" s="76"/>
      <c r="AU14" s="68"/>
      <c r="AV14" s="69"/>
      <c r="AW14" s="70"/>
      <c r="BE14" s="72"/>
      <c r="BF14" s="72"/>
      <c r="BG14" s="72"/>
      <c r="BH14" s="72"/>
      <c r="BI14" s="72"/>
    </row>
    <row r="15" customFormat="false" ht="15" hidden="false" customHeight="true" outlineLevel="0" collapsed="false">
      <c r="A15" s="0"/>
      <c r="B15" s="102" t="n">
        <v>4</v>
      </c>
      <c r="C15" s="14" t="s">
        <v>111</v>
      </c>
      <c r="D15" s="103" t="s">
        <v>112</v>
      </c>
      <c r="E15" s="33" t="n">
        <v>99.95</v>
      </c>
      <c r="F15" s="104" t="n">
        <f aca="false">E15/15432.3584</f>
        <v>0.00647665103475046</v>
      </c>
      <c r="G15" s="33" t="n">
        <v>41.2</v>
      </c>
      <c r="H15" s="104" t="n">
        <f aca="false">G15*F15</f>
        <v>0.266838022631719</v>
      </c>
      <c r="I15" s="36" t="n">
        <f aca="false">IFERROR(15432.3584/G15,0)</f>
        <v>374.571805825243</v>
      </c>
      <c r="J15" s="103" t="s">
        <v>125</v>
      </c>
      <c r="K15" s="32" t="n">
        <v>50.85</v>
      </c>
      <c r="L15" s="32" t="n">
        <v>71.8</v>
      </c>
      <c r="M15" s="103" t="s">
        <v>114</v>
      </c>
      <c r="N15" s="105" t="n">
        <v>168</v>
      </c>
      <c r="O15" s="106" t="n">
        <v>124.95</v>
      </c>
      <c r="P15" s="103" t="s">
        <v>45</v>
      </c>
      <c r="Q15" s="107" t="s">
        <v>115</v>
      </c>
      <c r="R15" s="38" t="n">
        <f aca="false">Q16/100</f>
        <v>0.034</v>
      </c>
      <c r="S15" s="108"/>
      <c r="T15" s="109" t="n">
        <f aca="false">(N15*S15)/1000</f>
        <v>0</v>
      </c>
      <c r="U15" s="19" t="s">
        <v>126</v>
      </c>
      <c r="V15" s="19"/>
      <c r="W15" s="19"/>
      <c r="X15" s="111"/>
      <c r="Y15" s="111"/>
      <c r="Z15" s="111"/>
      <c r="AA15" s="103" t="s">
        <v>117</v>
      </c>
      <c r="AB15" s="53"/>
      <c r="AC15" s="54" t="n">
        <f aca="false">R15+O17+H15+J16</f>
        <v>0.550738022631719</v>
      </c>
      <c r="AD15" s="54" t="n">
        <f aca="false">AC15*20</f>
        <v>11.0147604526344</v>
      </c>
      <c r="AE15" s="54" t="n">
        <f aca="false">AC15*50</f>
        <v>27.536901131586</v>
      </c>
      <c r="AF15" s="54" t="n">
        <f aca="false">AC15*250</f>
        <v>137.68450565793</v>
      </c>
      <c r="AG15" s="54" t="n">
        <f aca="false">AC15*1000</f>
        <v>550.738022631719</v>
      </c>
      <c r="AH15" s="54" t="n">
        <f aca="false">AC15*5000</f>
        <v>2753.6901131586</v>
      </c>
      <c r="AI15" s="11"/>
      <c r="AJ15" s="74" t="s">
        <v>70</v>
      </c>
      <c r="AK15" s="89" t="n">
        <v>454</v>
      </c>
      <c r="AL15" s="0"/>
      <c r="AM15" s="66"/>
      <c r="AN15" s="66"/>
      <c r="AO15" s="76"/>
      <c r="AP15" s="76"/>
      <c r="AQ15" s="76"/>
      <c r="AR15" s="76"/>
      <c r="AS15" s="76"/>
      <c r="AT15" s="76"/>
      <c r="AU15" s="90"/>
      <c r="AV15" s="91"/>
      <c r="AW15" s="67"/>
      <c r="BE15" s="72"/>
      <c r="BF15" s="72"/>
      <c r="BG15" s="72"/>
      <c r="BH15" s="72"/>
      <c r="BI15" s="72"/>
    </row>
    <row r="16" customFormat="false" ht="15" hidden="false" customHeight="true" outlineLevel="0" collapsed="false">
      <c r="A16" s="0"/>
      <c r="B16" s="102"/>
      <c r="C16" s="14"/>
      <c r="D16" s="103"/>
      <c r="E16" s="33"/>
      <c r="F16" s="104"/>
      <c r="G16" s="33"/>
      <c r="H16" s="104"/>
      <c r="I16" s="36"/>
      <c r="J16" s="32" t="n">
        <v>0</v>
      </c>
      <c r="K16" s="32"/>
      <c r="L16" s="32"/>
      <c r="M16" s="103"/>
      <c r="N16" s="105"/>
      <c r="O16" s="106"/>
      <c r="P16" s="103"/>
      <c r="Q16" s="33" t="n">
        <v>3.4</v>
      </c>
      <c r="R16" s="38"/>
      <c r="S16" s="108"/>
      <c r="T16" s="109"/>
      <c r="U16" s="19"/>
      <c r="V16" s="19"/>
      <c r="W16" s="19"/>
      <c r="X16" s="111"/>
      <c r="Y16" s="111"/>
      <c r="Z16" s="111"/>
      <c r="AA16" s="103"/>
      <c r="AB16" s="53"/>
      <c r="AC16" s="54"/>
      <c r="AD16" s="54"/>
      <c r="AE16" s="54"/>
      <c r="AF16" s="54"/>
      <c r="AG16" s="54"/>
      <c r="AH16" s="54"/>
      <c r="AI16" s="11"/>
      <c r="AJ16" s="92"/>
      <c r="AK16" s="65"/>
      <c r="AL16" s="0"/>
      <c r="AM16" s="68" t="s">
        <v>71</v>
      </c>
      <c r="AN16" s="93" t="n">
        <v>4</v>
      </c>
      <c r="AO16" s="94" t="s">
        <v>72</v>
      </c>
      <c r="AP16" s="94"/>
      <c r="AQ16" s="95" t="str">
        <f aca="false">VLOOKUP(AN16,B6:AA305,12,0)</f>
        <v>Hornady Match BTHP</v>
      </c>
      <c r="AR16" s="95"/>
      <c r="AS16" s="76" t="n">
        <f aca="false">VLOOKUP(AN16,B6:AA305,13,0)</f>
        <v>168</v>
      </c>
      <c r="AT16" s="76"/>
      <c r="AU16" s="90"/>
      <c r="AV16" s="91"/>
      <c r="AW16" s="67"/>
    </row>
    <row r="17" customFormat="false" ht="15" hidden="false" customHeight="true" outlineLevel="0" collapsed="false">
      <c r="A17" s="0"/>
      <c r="B17" s="102"/>
      <c r="C17" s="14"/>
      <c r="D17" s="103"/>
      <c r="E17" s="33"/>
      <c r="F17" s="104"/>
      <c r="G17" s="33"/>
      <c r="H17" s="104"/>
      <c r="I17" s="36" t="n">
        <f aca="false">I15/2</f>
        <v>187.285902912621</v>
      </c>
      <c r="J17" s="32"/>
      <c r="K17" s="32"/>
      <c r="L17" s="32"/>
      <c r="M17" s="37" t="s">
        <v>118</v>
      </c>
      <c r="N17" s="105"/>
      <c r="O17" s="38" t="n">
        <f aca="false">O15/500</f>
        <v>0.2499</v>
      </c>
      <c r="P17" s="103"/>
      <c r="Q17" s="33"/>
      <c r="R17" s="38"/>
      <c r="S17" s="108"/>
      <c r="T17" s="54" t="n">
        <f aca="false">(N15/15.4323584)*(S15/3.28083989501312)*0.1</f>
        <v>0</v>
      </c>
      <c r="U17" s="19"/>
      <c r="V17" s="19"/>
      <c r="W17" s="19"/>
      <c r="X17" s="111"/>
      <c r="Y17" s="111"/>
      <c r="Z17" s="111"/>
      <c r="AA17" s="103"/>
      <c r="AB17" s="53"/>
      <c r="AC17" s="54"/>
      <c r="AD17" s="54"/>
      <c r="AE17" s="54"/>
      <c r="AF17" s="54"/>
      <c r="AG17" s="54"/>
      <c r="AH17" s="54"/>
      <c r="AI17" s="11"/>
      <c r="AJ17" s="100" t="s">
        <v>73</v>
      </c>
      <c r="AK17" s="101" t="n">
        <f aca="false">(AK14*1000)/AK15</f>
        <v>92.9515418502203</v>
      </c>
      <c r="AL17" s="0"/>
      <c r="AM17" s="68"/>
      <c r="AN17" s="93"/>
      <c r="AO17" s="94"/>
      <c r="AP17" s="94"/>
      <c r="AQ17" s="95"/>
      <c r="AR17" s="95"/>
      <c r="AS17" s="76"/>
      <c r="AT17" s="76"/>
      <c r="AU17" s="90"/>
      <c r="AV17" s="91"/>
      <c r="AW17" s="67"/>
    </row>
    <row r="18" customFormat="false" ht="15" hidden="false" customHeight="true" outlineLevel="0" collapsed="false">
      <c r="A18" s="0"/>
      <c r="B18" s="102" t="n">
        <v>5</v>
      </c>
      <c r="C18" s="14" t="s">
        <v>111</v>
      </c>
      <c r="D18" s="103"/>
      <c r="E18" s="33"/>
      <c r="F18" s="104" t="n">
        <f aca="false">E18/15432.3584</f>
        <v>0</v>
      </c>
      <c r="G18" s="33"/>
      <c r="H18" s="104" t="n">
        <f aca="false">G18*F18</f>
        <v>0</v>
      </c>
      <c r="I18" s="36" t="n">
        <f aca="false">IFERROR(15432.3584/G18,0)</f>
        <v>0</v>
      </c>
      <c r="J18" s="103"/>
      <c r="K18" s="32"/>
      <c r="L18" s="32"/>
      <c r="M18" s="103"/>
      <c r="N18" s="105"/>
      <c r="O18" s="106"/>
      <c r="P18" s="103"/>
      <c r="Q18" s="107"/>
      <c r="R18" s="38" t="n">
        <f aca="false">Q19/100</f>
        <v>0</v>
      </c>
      <c r="S18" s="108"/>
      <c r="T18" s="109" t="n">
        <f aca="false">(N18*S18)/1000</f>
        <v>0</v>
      </c>
      <c r="U18" s="103"/>
      <c r="V18" s="103"/>
      <c r="W18" s="103"/>
      <c r="X18" s="111"/>
      <c r="Y18" s="111"/>
      <c r="Z18" s="111"/>
      <c r="AA18" s="103"/>
      <c r="AB18" s="53"/>
      <c r="AC18" s="54" t="n">
        <f aca="false">R18+O20+H18+J19</f>
        <v>0</v>
      </c>
      <c r="AD18" s="54" t="n">
        <f aca="false">AC18*20</f>
        <v>0</v>
      </c>
      <c r="AE18" s="54" t="n">
        <f aca="false">AC18*50</f>
        <v>0</v>
      </c>
      <c r="AF18" s="54" t="n">
        <f aca="false">AC18*250</f>
        <v>0</v>
      </c>
      <c r="AG18" s="54" t="n">
        <f aca="false">AC18*1000</f>
        <v>0</v>
      </c>
      <c r="AH18" s="54" t="n">
        <f aca="false">AC18*5000</f>
        <v>0</v>
      </c>
      <c r="AI18" s="11"/>
      <c r="AJ18" s="112"/>
      <c r="AK18" s="113"/>
      <c r="AL18" s="0"/>
      <c r="AM18" s="68"/>
      <c r="AN18" s="93"/>
      <c r="AO18" s="94"/>
      <c r="AP18" s="94"/>
      <c r="AQ18" s="95"/>
      <c r="AR18" s="95"/>
      <c r="AS18" s="76"/>
      <c r="AT18" s="76"/>
      <c r="AU18" s="90"/>
      <c r="AV18" s="91"/>
      <c r="AW18" s="67"/>
    </row>
    <row r="19" customFormat="false" ht="15" hidden="false" customHeight="true" outlineLevel="0" collapsed="false">
      <c r="A19" s="0"/>
      <c r="B19" s="102"/>
      <c r="C19" s="14"/>
      <c r="D19" s="103"/>
      <c r="E19" s="33"/>
      <c r="F19" s="104"/>
      <c r="G19" s="33"/>
      <c r="H19" s="104"/>
      <c r="I19" s="36"/>
      <c r="J19" s="32"/>
      <c r="K19" s="32"/>
      <c r="L19" s="32"/>
      <c r="M19" s="103"/>
      <c r="N19" s="105"/>
      <c r="O19" s="106"/>
      <c r="P19" s="103"/>
      <c r="Q19" s="33"/>
      <c r="R19" s="38"/>
      <c r="S19" s="108"/>
      <c r="T19" s="109"/>
      <c r="U19" s="103"/>
      <c r="V19" s="103"/>
      <c r="W19" s="103"/>
      <c r="X19" s="111"/>
      <c r="Y19" s="111"/>
      <c r="Z19" s="111"/>
      <c r="AA19" s="103"/>
      <c r="AB19" s="53"/>
      <c r="AC19" s="54"/>
      <c r="AD19" s="54"/>
      <c r="AE19" s="54"/>
      <c r="AF19" s="54"/>
      <c r="AG19" s="54"/>
      <c r="AH19" s="54"/>
      <c r="AI19" s="11"/>
      <c r="AJ19" s="71" t="s">
        <v>76</v>
      </c>
      <c r="AK19" s="65"/>
      <c r="AL19" s="0"/>
      <c r="AM19" s="68" t="s">
        <v>77</v>
      </c>
      <c r="AN19" s="114" t="str">
        <f aca="false">VLOOKUP(AN16,B6:AA305,3,0)</f>
        <v>Vihta Vuori N140</v>
      </c>
      <c r="AO19" s="114"/>
      <c r="AP19" s="114"/>
      <c r="AQ19" s="115" t="s">
        <v>78</v>
      </c>
      <c r="AR19" s="76" t="n">
        <f aca="false">VLOOKUP(AN16,B6:AA305,6,0)</f>
        <v>41.2</v>
      </c>
      <c r="AS19" s="76"/>
      <c r="AT19" s="76"/>
      <c r="AU19" s="90"/>
      <c r="AV19" s="91"/>
      <c r="AW19" s="67"/>
    </row>
    <row r="20" customFormat="false" ht="15" hidden="false" customHeight="true" outlineLevel="0" collapsed="false">
      <c r="A20" s="0"/>
      <c r="B20" s="102"/>
      <c r="C20" s="14"/>
      <c r="D20" s="103"/>
      <c r="E20" s="33"/>
      <c r="F20" s="104"/>
      <c r="G20" s="33"/>
      <c r="H20" s="104"/>
      <c r="I20" s="36" t="n">
        <f aca="false">I18/2</f>
        <v>0</v>
      </c>
      <c r="J20" s="32"/>
      <c r="K20" s="32"/>
      <c r="L20" s="32"/>
      <c r="M20" s="37"/>
      <c r="N20" s="105"/>
      <c r="O20" s="38" t="n">
        <f aca="false">O18/500</f>
        <v>0</v>
      </c>
      <c r="P20" s="103"/>
      <c r="Q20" s="33"/>
      <c r="R20" s="38"/>
      <c r="S20" s="108"/>
      <c r="T20" s="54" t="n">
        <f aca="false">(N18/15.4323584)*(S18/3.28083989501312)*0.1</f>
        <v>0</v>
      </c>
      <c r="U20" s="103"/>
      <c r="V20" s="103"/>
      <c r="W20" s="103"/>
      <c r="X20" s="111"/>
      <c r="Y20" s="111"/>
      <c r="Z20" s="111"/>
      <c r="AA20" s="103"/>
      <c r="AB20" s="53"/>
      <c r="AC20" s="54"/>
      <c r="AD20" s="54"/>
      <c r="AE20" s="54"/>
      <c r="AF20" s="54"/>
      <c r="AG20" s="54"/>
      <c r="AH20" s="54"/>
      <c r="AI20" s="11"/>
      <c r="AJ20" s="74" t="s">
        <v>65</v>
      </c>
      <c r="AK20" s="75" t="n">
        <v>285.95</v>
      </c>
      <c r="AL20" s="0"/>
      <c r="AM20" s="68"/>
      <c r="AN20" s="114"/>
      <c r="AO20" s="114"/>
      <c r="AP20" s="114"/>
      <c r="AQ20" s="115"/>
      <c r="AR20" s="76"/>
      <c r="AS20" s="76"/>
      <c r="AT20" s="76"/>
      <c r="AU20" s="90"/>
      <c r="AV20" s="91"/>
      <c r="AW20" s="67"/>
    </row>
    <row r="21" customFormat="false" ht="15" hidden="false" customHeight="true" outlineLevel="0" collapsed="false">
      <c r="A21" s="0"/>
      <c r="B21" s="102" t="n">
        <v>6</v>
      </c>
      <c r="C21" s="14" t="s">
        <v>111</v>
      </c>
      <c r="D21" s="103"/>
      <c r="E21" s="33"/>
      <c r="F21" s="104" t="n">
        <f aca="false">E21/15432.3584</f>
        <v>0</v>
      </c>
      <c r="G21" s="33"/>
      <c r="H21" s="104" t="n">
        <f aca="false">G21*F21</f>
        <v>0</v>
      </c>
      <c r="I21" s="36" t="n">
        <f aca="false">IFERROR(15432.3584/G21,0)</f>
        <v>0</v>
      </c>
      <c r="J21" s="103"/>
      <c r="K21" s="32"/>
      <c r="L21" s="32"/>
      <c r="M21" s="103"/>
      <c r="N21" s="105"/>
      <c r="O21" s="106"/>
      <c r="P21" s="103"/>
      <c r="Q21" s="107"/>
      <c r="R21" s="38" t="n">
        <f aca="false">Q22/100</f>
        <v>0</v>
      </c>
      <c r="S21" s="108"/>
      <c r="T21" s="109" t="n">
        <f aca="false">(N21*S21)/1000</f>
        <v>0</v>
      </c>
      <c r="U21" s="103"/>
      <c r="V21" s="103"/>
      <c r="W21" s="103"/>
      <c r="X21" s="111"/>
      <c r="Y21" s="111"/>
      <c r="Z21" s="111"/>
      <c r="AA21" s="103"/>
      <c r="AB21" s="53"/>
      <c r="AC21" s="54" t="n">
        <f aca="false">R21+O23+H21+J22</f>
        <v>0</v>
      </c>
      <c r="AD21" s="54" t="n">
        <f aca="false">AC21*20</f>
        <v>0</v>
      </c>
      <c r="AE21" s="54" t="n">
        <f aca="false">AC21*50</f>
        <v>0</v>
      </c>
      <c r="AF21" s="54" t="n">
        <f aca="false">AC21*250</f>
        <v>0</v>
      </c>
      <c r="AG21" s="54" t="n">
        <f aca="false">AC21*1000</f>
        <v>0</v>
      </c>
      <c r="AH21" s="116" t="n">
        <f aca="false">AC21*5000</f>
        <v>0</v>
      </c>
      <c r="AI21" s="11"/>
      <c r="AJ21" s="74" t="s">
        <v>81</v>
      </c>
      <c r="AK21" s="89" t="n">
        <v>10000</v>
      </c>
      <c r="AL21" s="0"/>
      <c r="AM21" s="68"/>
      <c r="AN21" s="114"/>
      <c r="AO21" s="114"/>
      <c r="AP21" s="114"/>
      <c r="AQ21" s="115"/>
      <c r="AR21" s="76"/>
      <c r="AS21" s="76"/>
      <c r="AT21" s="76"/>
      <c r="AU21" s="90"/>
      <c r="AV21" s="91"/>
      <c r="AW21" s="67"/>
    </row>
    <row r="22" customFormat="false" ht="15" hidden="false" customHeight="true" outlineLevel="0" collapsed="false">
      <c r="A22" s="0"/>
      <c r="B22" s="102"/>
      <c r="C22" s="14"/>
      <c r="D22" s="103"/>
      <c r="E22" s="33"/>
      <c r="F22" s="104"/>
      <c r="G22" s="33"/>
      <c r="H22" s="104"/>
      <c r="I22" s="36"/>
      <c r="J22" s="32"/>
      <c r="K22" s="32"/>
      <c r="L22" s="32"/>
      <c r="M22" s="103"/>
      <c r="N22" s="105"/>
      <c r="O22" s="106"/>
      <c r="P22" s="103"/>
      <c r="Q22" s="33"/>
      <c r="R22" s="38"/>
      <c r="S22" s="108"/>
      <c r="T22" s="109"/>
      <c r="U22" s="103"/>
      <c r="V22" s="103"/>
      <c r="W22" s="103"/>
      <c r="X22" s="111"/>
      <c r="Y22" s="111"/>
      <c r="Z22" s="111"/>
      <c r="AA22" s="103"/>
      <c r="AB22" s="53"/>
      <c r="AC22" s="54"/>
      <c r="AD22" s="54"/>
      <c r="AE22" s="54"/>
      <c r="AF22" s="54"/>
      <c r="AG22" s="54"/>
      <c r="AH22" s="54"/>
      <c r="AI22" s="11"/>
      <c r="AJ22" s="92"/>
      <c r="AK22" s="65"/>
      <c r="AL22" s="0"/>
      <c r="AM22" s="117" t="s">
        <v>82</v>
      </c>
      <c r="AN22" s="114" t="str">
        <f aca="false">VLOOKUP(AN16,B6:AA305,9,0)</f>
        <v>MEN LOS 1</v>
      </c>
      <c r="AO22" s="114"/>
      <c r="AP22" s="114"/>
      <c r="AQ22" s="118" t="s">
        <v>83</v>
      </c>
      <c r="AR22" s="119" t="n">
        <f aca="false">VLOOKUP(AN16,B6:AA305,11,0)</f>
        <v>71.8</v>
      </c>
      <c r="AS22" s="119"/>
      <c r="AT22" s="119"/>
      <c r="AU22" s="90"/>
      <c r="AV22" s="91"/>
      <c r="AW22" s="67"/>
    </row>
    <row r="23" customFormat="false" ht="15" hidden="false" customHeight="true" outlineLevel="0" collapsed="false">
      <c r="A23" s="0"/>
      <c r="B23" s="102"/>
      <c r="C23" s="14"/>
      <c r="D23" s="103"/>
      <c r="E23" s="33"/>
      <c r="F23" s="104"/>
      <c r="G23" s="33"/>
      <c r="H23" s="104"/>
      <c r="I23" s="36" t="n">
        <f aca="false">I21/2</f>
        <v>0</v>
      </c>
      <c r="J23" s="32"/>
      <c r="K23" s="32"/>
      <c r="L23" s="32"/>
      <c r="M23" s="37"/>
      <c r="N23" s="105"/>
      <c r="O23" s="38" t="n">
        <f aca="false">O21/500</f>
        <v>0</v>
      </c>
      <c r="P23" s="103"/>
      <c r="Q23" s="33"/>
      <c r="R23" s="38"/>
      <c r="S23" s="108"/>
      <c r="T23" s="54" t="n">
        <f aca="false">(N21/15.4323584)*(S21/3.28083989501312)*0.1</f>
        <v>0</v>
      </c>
      <c r="U23" s="103"/>
      <c r="V23" s="103"/>
      <c r="W23" s="103"/>
      <c r="X23" s="111"/>
      <c r="Y23" s="111"/>
      <c r="Z23" s="111"/>
      <c r="AA23" s="103"/>
      <c r="AB23" s="53"/>
      <c r="AC23" s="54"/>
      <c r="AD23" s="54"/>
      <c r="AE23" s="54"/>
      <c r="AF23" s="54"/>
      <c r="AG23" s="54"/>
      <c r="AH23" s="54"/>
      <c r="AI23" s="11"/>
      <c r="AJ23" s="100" t="s">
        <v>84</v>
      </c>
      <c r="AK23" s="101" t="n">
        <f aca="false">(AK20*100)/AK21</f>
        <v>2.8595</v>
      </c>
      <c r="AL23" s="0"/>
      <c r="AM23" s="117"/>
      <c r="AN23" s="114"/>
      <c r="AO23" s="114"/>
      <c r="AP23" s="114"/>
      <c r="AQ23" s="118"/>
      <c r="AR23" s="119"/>
      <c r="AS23" s="119"/>
      <c r="AT23" s="119"/>
      <c r="AU23" s="120"/>
      <c r="AV23" s="121"/>
      <c r="AW23" s="122"/>
    </row>
    <row r="24" customFormat="false" ht="15" hidden="false" customHeight="true" outlineLevel="0" collapsed="false">
      <c r="A24" s="123"/>
      <c r="B24" s="102" t="n">
        <v>7</v>
      </c>
      <c r="C24" s="14" t="s">
        <v>111</v>
      </c>
      <c r="D24" s="103"/>
      <c r="E24" s="33"/>
      <c r="F24" s="104" t="n">
        <f aca="false">E24/15432.3584</f>
        <v>0</v>
      </c>
      <c r="G24" s="33"/>
      <c r="H24" s="104" t="n">
        <f aca="false">G24*F24</f>
        <v>0</v>
      </c>
      <c r="I24" s="36" t="n">
        <f aca="false">IFERROR(15432.3584/G24,0)</f>
        <v>0</v>
      </c>
      <c r="J24" s="103"/>
      <c r="K24" s="32"/>
      <c r="L24" s="32"/>
      <c r="M24" s="103"/>
      <c r="N24" s="105"/>
      <c r="O24" s="106"/>
      <c r="P24" s="103"/>
      <c r="Q24" s="107"/>
      <c r="R24" s="38" t="n">
        <f aca="false">Q25/100</f>
        <v>0</v>
      </c>
      <c r="S24" s="108"/>
      <c r="T24" s="109" t="n">
        <f aca="false">(N24*S24)/1000</f>
        <v>0</v>
      </c>
      <c r="U24" s="124"/>
      <c r="V24" s="124"/>
      <c r="W24" s="124"/>
      <c r="X24" s="111"/>
      <c r="Y24" s="111"/>
      <c r="Z24" s="111"/>
      <c r="AA24" s="103"/>
      <c r="AB24" s="53"/>
      <c r="AC24" s="54" t="n">
        <f aca="false">R24+O26+H24+J25</f>
        <v>0</v>
      </c>
      <c r="AD24" s="54" t="n">
        <f aca="false">AC24*20</f>
        <v>0</v>
      </c>
      <c r="AE24" s="54" t="n">
        <f aca="false">AC24*50</f>
        <v>0</v>
      </c>
      <c r="AF24" s="54" t="n">
        <f aca="false">AC24*250</f>
        <v>0</v>
      </c>
      <c r="AG24" s="54" t="n">
        <f aca="false">AC24*1000</f>
        <v>0</v>
      </c>
      <c r="AH24" s="54" t="n">
        <f aca="false">AC24*5000</f>
        <v>0</v>
      </c>
      <c r="AI24" s="11"/>
      <c r="AJ24" s="112"/>
      <c r="AK24" s="113"/>
      <c r="AL24" s="0"/>
      <c r="AM24" s="117"/>
      <c r="AN24" s="114"/>
      <c r="AO24" s="114"/>
      <c r="AP24" s="114"/>
      <c r="AQ24" s="118"/>
      <c r="AR24" s="119"/>
      <c r="AS24" s="119"/>
      <c r="AT24" s="119"/>
      <c r="AU24" s="120"/>
      <c r="AV24" s="121"/>
      <c r="AW24" s="122"/>
    </row>
    <row r="25" customFormat="false" ht="15" hidden="false" customHeight="true" outlineLevel="0" collapsed="false">
      <c r="A25" s="123"/>
      <c r="B25" s="102"/>
      <c r="C25" s="14"/>
      <c r="D25" s="103"/>
      <c r="E25" s="33"/>
      <c r="F25" s="104"/>
      <c r="G25" s="33"/>
      <c r="H25" s="104"/>
      <c r="I25" s="36"/>
      <c r="J25" s="32"/>
      <c r="K25" s="32"/>
      <c r="L25" s="32"/>
      <c r="M25" s="103"/>
      <c r="N25" s="105"/>
      <c r="O25" s="106"/>
      <c r="P25" s="103"/>
      <c r="Q25" s="33"/>
      <c r="R25" s="38"/>
      <c r="S25" s="108"/>
      <c r="T25" s="109"/>
      <c r="U25" s="124"/>
      <c r="V25" s="124"/>
      <c r="W25" s="124"/>
      <c r="X25" s="111"/>
      <c r="Y25" s="111"/>
      <c r="Z25" s="111"/>
      <c r="AA25" s="103"/>
      <c r="AB25" s="53"/>
      <c r="AC25" s="54"/>
      <c r="AD25" s="54"/>
      <c r="AE25" s="54"/>
      <c r="AF25" s="54"/>
      <c r="AG25" s="54"/>
      <c r="AH25" s="54"/>
      <c r="AI25" s="11"/>
      <c r="AJ25" s="71" t="s">
        <v>85</v>
      </c>
      <c r="AK25" s="65"/>
      <c r="AL25" s="0"/>
      <c r="AM25" s="147" t="s">
        <v>86</v>
      </c>
      <c r="AN25" s="126" t="n">
        <f aca="false">VLOOKUP(AN16,B6:AA305,10,0)</f>
        <v>50.85</v>
      </c>
      <c r="AO25" s="126"/>
      <c r="AP25" s="126"/>
      <c r="AQ25" s="118" t="s">
        <v>87</v>
      </c>
      <c r="AR25" s="114" t="str">
        <f aca="false">VLOOKUP(AN16,B6:AA305,16,0)</f>
        <v>Federal Large Rifle 210</v>
      </c>
      <c r="AS25" s="114"/>
      <c r="AT25" s="114"/>
      <c r="AU25" s="127" t="s">
        <v>88</v>
      </c>
      <c r="AV25" s="128" t="n">
        <f aca="false">VLOOKUP(AN16,B6:AA305,18,0)</f>
        <v>0</v>
      </c>
      <c r="AW25" s="129" t="n">
        <f aca="false">(AS16*AV25)/1000</f>
        <v>0</v>
      </c>
    </row>
    <row r="26" customFormat="false" ht="15" hidden="false" customHeight="true" outlineLevel="0" collapsed="false">
      <c r="A26" s="123"/>
      <c r="B26" s="102"/>
      <c r="C26" s="14"/>
      <c r="D26" s="103"/>
      <c r="E26" s="33"/>
      <c r="F26" s="104"/>
      <c r="G26" s="33"/>
      <c r="H26" s="104"/>
      <c r="I26" s="36" t="n">
        <f aca="false">I24/2</f>
        <v>0</v>
      </c>
      <c r="J26" s="32"/>
      <c r="K26" s="32"/>
      <c r="L26" s="32"/>
      <c r="M26" s="37"/>
      <c r="N26" s="105"/>
      <c r="O26" s="38" t="n">
        <f aca="false">O24/500</f>
        <v>0</v>
      </c>
      <c r="P26" s="103"/>
      <c r="Q26" s="33"/>
      <c r="R26" s="38"/>
      <c r="S26" s="108"/>
      <c r="T26" s="54" t="n">
        <f aca="false">(N24/15.4323584)*(S24/3.28083989501312)*0.1</f>
        <v>0</v>
      </c>
      <c r="U26" s="124"/>
      <c r="V26" s="124"/>
      <c r="W26" s="124"/>
      <c r="X26" s="111"/>
      <c r="Y26" s="111"/>
      <c r="Z26" s="111"/>
      <c r="AA26" s="103"/>
      <c r="AB26" s="53"/>
      <c r="AC26" s="54"/>
      <c r="AD26" s="54"/>
      <c r="AE26" s="54"/>
      <c r="AF26" s="54"/>
      <c r="AG26" s="54"/>
      <c r="AH26" s="54"/>
      <c r="AI26" s="11"/>
      <c r="AJ26" s="74" t="s">
        <v>65</v>
      </c>
      <c r="AK26" s="75" t="n">
        <v>179.99</v>
      </c>
      <c r="AL26" s="0"/>
      <c r="AM26" s="147"/>
      <c r="AN26" s="126"/>
      <c r="AO26" s="126"/>
      <c r="AP26" s="126"/>
      <c r="AQ26" s="118"/>
      <c r="AR26" s="114"/>
      <c r="AS26" s="114"/>
      <c r="AT26" s="114"/>
      <c r="AU26" s="127"/>
      <c r="AV26" s="128"/>
      <c r="AW26" s="129"/>
    </row>
    <row r="27" customFormat="false" ht="15" hidden="false" customHeight="true" outlineLevel="0" collapsed="false">
      <c r="B27" s="102" t="n">
        <v>8</v>
      </c>
      <c r="C27" s="14" t="s">
        <v>111</v>
      </c>
      <c r="D27" s="103"/>
      <c r="E27" s="33"/>
      <c r="F27" s="104" t="n">
        <f aca="false">E27/15432.3584</f>
        <v>0</v>
      </c>
      <c r="G27" s="33"/>
      <c r="H27" s="104" t="n">
        <f aca="false">G27*F27</f>
        <v>0</v>
      </c>
      <c r="I27" s="36" t="n">
        <f aca="false">IFERROR(15432.3584/G27,0)</f>
        <v>0</v>
      </c>
      <c r="J27" s="103"/>
      <c r="K27" s="32"/>
      <c r="L27" s="32"/>
      <c r="M27" s="103"/>
      <c r="N27" s="105"/>
      <c r="O27" s="106"/>
      <c r="P27" s="103"/>
      <c r="Q27" s="107"/>
      <c r="R27" s="38" t="n">
        <f aca="false">Q28/100</f>
        <v>0</v>
      </c>
      <c r="S27" s="108"/>
      <c r="T27" s="109" t="n">
        <f aca="false">(N27*S27)/1000</f>
        <v>0</v>
      </c>
      <c r="U27" s="103"/>
      <c r="V27" s="103"/>
      <c r="W27" s="103"/>
      <c r="X27" s="111"/>
      <c r="Y27" s="111"/>
      <c r="Z27" s="111"/>
      <c r="AA27" s="103"/>
      <c r="AB27" s="53"/>
      <c r="AC27" s="54" t="n">
        <f aca="false">R27+O29+H27+J28</f>
        <v>0</v>
      </c>
      <c r="AD27" s="54" t="n">
        <f aca="false">AC27*20</f>
        <v>0</v>
      </c>
      <c r="AE27" s="54" t="n">
        <f aca="false">AC27*50</f>
        <v>0</v>
      </c>
      <c r="AF27" s="54" t="n">
        <f aca="false">AC27*250</f>
        <v>0</v>
      </c>
      <c r="AG27" s="54" t="n">
        <f aca="false">AC27*1000</f>
        <v>0</v>
      </c>
      <c r="AH27" s="54" t="n">
        <f aca="false">AC27*5000</f>
        <v>0</v>
      </c>
      <c r="AI27" s="11"/>
      <c r="AJ27" s="74" t="s">
        <v>81</v>
      </c>
      <c r="AK27" s="89" t="n">
        <v>3000</v>
      </c>
      <c r="AL27" s="0"/>
      <c r="AM27" s="147"/>
      <c r="AN27" s="126"/>
      <c r="AO27" s="126"/>
      <c r="AP27" s="126"/>
      <c r="AQ27" s="118"/>
      <c r="AR27" s="114"/>
      <c r="AS27" s="114"/>
      <c r="AT27" s="114"/>
      <c r="AU27" s="127"/>
      <c r="AV27" s="128"/>
      <c r="AW27" s="129"/>
    </row>
    <row r="28" customFormat="false" ht="15" hidden="false" customHeight="true" outlineLevel="0" collapsed="false">
      <c r="B28" s="102"/>
      <c r="C28" s="14"/>
      <c r="D28" s="103"/>
      <c r="E28" s="33"/>
      <c r="F28" s="104"/>
      <c r="G28" s="33"/>
      <c r="H28" s="104"/>
      <c r="I28" s="36"/>
      <c r="J28" s="32"/>
      <c r="K28" s="32"/>
      <c r="L28" s="32"/>
      <c r="M28" s="103"/>
      <c r="N28" s="105"/>
      <c r="O28" s="106"/>
      <c r="P28" s="103"/>
      <c r="Q28" s="33"/>
      <c r="R28" s="38"/>
      <c r="S28" s="108"/>
      <c r="T28" s="109"/>
      <c r="U28" s="103"/>
      <c r="V28" s="103"/>
      <c r="W28" s="103"/>
      <c r="X28" s="111"/>
      <c r="Y28" s="111"/>
      <c r="Z28" s="111"/>
      <c r="AA28" s="103"/>
      <c r="AB28" s="53"/>
      <c r="AC28" s="54"/>
      <c r="AD28" s="54"/>
      <c r="AE28" s="54"/>
      <c r="AF28" s="54"/>
      <c r="AG28" s="54"/>
      <c r="AH28" s="54"/>
      <c r="AI28" s="11"/>
      <c r="AJ28" s="92"/>
      <c r="AK28" s="65"/>
      <c r="AL28" s="0"/>
      <c r="AM28" s="131" t="s">
        <v>89</v>
      </c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</row>
    <row r="29" customFormat="false" ht="15" hidden="false" customHeight="true" outlineLevel="0" collapsed="false">
      <c r="B29" s="102"/>
      <c r="C29" s="14"/>
      <c r="D29" s="103"/>
      <c r="E29" s="33"/>
      <c r="F29" s="104"/>
      <c r="G29" s="33"/>
      <c r="H29" s="104"/>
      <c r="I29" s="36" t="n">
        <f aca="false">I27/2</f>
        <v>0</v>
      </c>
      <c r="J29" s="32"/>
      <c r="K29" s="32"/>
      <c r="L29" s="32"/>
      <c r="M29" s="37"/>
      <c r="N29" s="105"/>
      <c r="O29" s="38" t="n">
        <f aca="false">O27/500</f>
        <v>0</v>
      </c>
      <c r="P29" s="103"/>
      <c r="Q29" s="33"/>
      <c r="R29" s="38"/>
      <c r="S29" s="108"/>
      <c r="T29" s="54" t="n">
        <f aca="false">(N27/15.4323584)*(S27/3.28083989501312)*0.1</f>
        <v>0</v>
      </c>
      <c r="U29" s="103"/>
      <c r="V29" s="103"/>
      <c r="W29" s="103"/>
      <c r="X29" s="111"/>
      <c r="Y29" s="111"/>
      <c r="Z29" s="111"/>
      <c r="AA29" s="103"/>
      <c r="AB29" s="53"/>
      <c r="AC29" s="54"/>
      <c r="AD29" s="54"/>
      <c r="AE29" s="54"/>
      <c r="AF29" s="54"/>
      <c r="AG29" s="54"/>
      <c r="AH29" s="54"/>
      <c r="AI29" s="11"/>
      <c r="AJ29" s="100" t="s">
        <v>90</v>
      </c>
      <c r="AK29" s="101" t="n">
        <f aca="false">(AK26*500)/AK27</f>
        <v>29.9983333333333</v>
      </c>
      <c r="AL29" s="0"/>
      <c r="AM29" s="131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</row>
    <row r="30" customFormat="false" ht="15" hidden="false" customHeight="true" outlineLevel="0" collapsed="false">
      <c r="B30" s="102" t="n">
        <v>9</v>
      </c>
      <c r="C30" s="14" t="s">
        <v>111</v>
      </c>
      <c r="D30" s="103"/>
      <c r="E30" s="33"/>
      <c r="F30" s="104" t="n">
        <f aca="false">E30/15432.3584</f>
        <v>0</v>
      </c>
      <c r="G30" s="33"/>
      <c r="H30" s="104" t="n">
        <f aca="false">G30*F30</f>
        <v>0</v>
      </c>
      <c r="I30" s="36" t="n">
        <f aca="false">IFERROR(15432.3584/G30,0)</f>
        <v>0</v>
      </c>
      <c r="J30" s="103"/>
      <c r="K30" s="32"/>
      <c r="L30" s="32"/>
      <c r="M30" s="103"/>
      <c r="N30" s="105"/>
      <c r="O30" s="106"/>
      <c r="P30" s="103"/>
      <c r="Q30" s="107"/>
      <c r="R30" s="38" t="n">
        <f aca="false">Q31/100</f>
        <v>0</v>
      </c>
      <c r="S30" s="108"/>
      <c r="T30" s="109" t="n">
        <f aca="false">(N30*S30)/1000</f>
        <v>0</v>
      </c>
      <c r="U30" s="103"/>
      <c r="V30" s="103"/>
      <c r="W30" s="103"/>
      <c r="X30" s="111"/>
      <c r="Y30" s="111"/>
      <c r="Z30" s="111"/>
      <c r="AA30" s="103"/>
      <c r="AB30" s="53"/>
      <c r="AC30" s="54" t="n">
        <f aca="false">R30+O32+H30+J31</f>
        <v>0</v>
      </c>
      <c r="AD30" s="54" t="n">
        <f aca="false">AC30*20</f>
        <v>0</v>
      </c>
      <c r="AE30" s="54" t="n">
        <f aca="false">AC30*50</f>
        <v>0</v>
      </c>
      <c r="AF30" s="54" t="n">
        <f aca="false">AC30*250</f>
        <v>0</v>
      </c>
      <c r="AG30" s="54" t="n">
        <f aca="false">AC30*1000</f>
        <v>0</v>
      </c>
      <c r="AH30" s="54" t="n">
        <f aca="false">AC30*5000</f>
        <v>0</v>
      </c>
      <c r="AI30" s="11"/>
      <c r="AJ30" s="112"/>
      <c r="AK30" s="113"/>
      <c r="AL30" s="0"/>
      <c r="AM30" s="131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</row>
    <row r="31" customFormat="false" ht="15" hidden="false" customHeight="true" outlineLevel="0" collapsed="false">
      <c r="B31" s="102"/>
      <c r="C31" s="14"/>
      <c r="D31" s="103"/>
      <c r="E31" s="33"/>
      <c r="F31" s="104"/>
      <c r="G31" s="33"/>
      <c r="H31" s="104"/>
      <c r="I31" s="36"/>
      <c r="J31" s="32"/>
      <c r="K31" s="32"/>
      <c r="L31" s="32"/>
      <c r="M31" s="103"/>
      <c r="N31" s="105"/>
      <c r="O31" s="106"/>
      <c r="P31" s="103"/>
      <c r="Q31" s="33"/>
      <c r="R31" s="38"/>
      <c r="S31" s="108"/>
      <c r="T31" s="109"/>
      <c r="U31" s="103"/>
      <c r="V31" s="103"/>
      <c r="W31" s="103"/>
      <c r="X31" s="111"/>
      <c r="Y31" s="111"/>
      <c r="Z31" s="111"/>
      <c r="AA31" s="103"/>
      <c r="AB31" s="53"/>
      <c r="AC31" s="54"/>
      <c r="AD31" s="54"/>
      <c r="AE31" s="54"/>
      <c r="AF31" s="54"/>
      <c r="AG31" s="54"/>
      <c r="AH31" s="54"/>
      <c r="AI31" s="11"/>
      <c r="AJ31" s="71" t="s">
        <v>91</v>
      </c>
      <c r="AK31" s="65"/>
      <c r="AL31" s="0"/>
      <c r="AM31" s="133" t="n">
        <v>1</v>
      </c>
      <c r="AN31" s="134" t="n">
        <v>2</v>
      </c>
      <c r="AO31" s="134" t="n">
        <v>3</v>
      </c>
      <c r="AP31" s="134" t="n">
        <v>4</v>
      </c>
      <c r="AQ31" s="134" t="n">
        <v>5</v>
      </c>
      <c r="AR31" s="134" t="n">
        <v>6</v>
      </c>
      <c r="AS31" s="134" t="n">
        <v>7</v>
      </c>
      <c r="AT31" s="134" t="n">
        <v>8</v>
      </c>
      <c r="AU31" s="134" t="n">
        <v>9</v>
      </c>
      <c r="AV31" s="134" t="n">
        <v>10</v>
      </c>
      <c r="AW31" s="135" t="n">
        <v>11</v>
      </c>
    </row>
    <row r="32" customFormat="false" ht="15" hidden="false" customHeight="true" outlineLevel="0" collapsed="false">
      <c r="B32" s="102"/>
      <c r="C32" s="14"/>
      <c r="D32" s="103"/>
      <c r="E32" s="33"/>
      <c r="F32" s="104"/>
      <c r="G32" s="33"/>
      <c r="H32" s="104"/>
      <c r="I32" s="36" t="n">
        <f aca="false">I30/2</f>
        <v>0</v>
      </c>
      <c r="J32" s="32"/>
      <c r="K32" s="32"/>
      <c r="L32" s="32"/>
      <c r="M32" s="37"/>
      <c r="N32" s="105"/>
      <c r="O32" s="38" t="n">
        <f aca="false">O30/500</f>
        <v>0</v>
      </c>
      <c r="P32" s="103"/>
      <c r="Q32" s="33"/>
      <c r="R32" s="38"/>
      <c r="S32" s="108"/>
      <c r="T32" s="54" t="n">
        <f aca="false">(N30/15.4323584)*(S30/3.28083989501312)*0.1</f>
        <v>0</v>
      </c>
      <c r="U32" s="103"/>
      <c r="V32" s="103"/>
      <c r="W32" s="103"/>
      <c r="X32" s="111"/>
      <c r="Y32" s="111"/>
      <c r="Z32" s="111"/>
      <c r="AA32" s="103"/>
      <c r="AB32" s="53"/>
      <c r="AC32" s="54"/>
      <c r="AD32" s="54"/>
      <c r="AE32" s="54"/>
      <c r="AF32" s="54"/>
      <c r="AG32" s="54"/>
      <c r="AH32" s="54"/>
      <c r="AI32" s="11"/>
      <c r="AJ32" s="74" t="s">
        <v>65</v>
      </c>
      <c r="AK32" s="75" t="n">
        <v>17.55</v>
      </c>
      <c r="AL32" s="0"/>
      <c r="AM32" s="133"/>
      <c r="AN32" s="134"/>
      <c r="AO32" s="134"/>
      <c r="AP32" s="134"/>
      <c r="AQ32" s="134"/>
      <c r="AR32" s="134"/>
      <c r="AS32" s="134"/>
      <c r="AT32" s="134"/>
      <c r="AU32" s="134"/>
      <c r="AV32" s="134"/>
      <c r="AW32" s="135"/>
    </row>
    <row r="33" customFormat="false" ht="15" hidden="false" customHeight="true" outlineLevel="0" collapsed="false">
      <c r="B33" s="102" t="n">
        <v>10</v>
      </c>
      <c r="C33" s="14" t="s">
        <v>111</v>
      </c>
      <c r="D33" s="103"/>
      <c r="E33" s="33"/>
      <c r="F33" s="104" t="n">
        <f aca="false">E33/15432.3584</f>
        <v>0</v>
      </c>
      <c r="G33" s="33"/>
      <c r="H33" s="104" t="n">
        <f aca="false">G33*F33</f>
        <v>0</v>
      </c>
      <c r="I33" s="36" t="n">
        <f aca="false">IFERROR(15432.3584/G33,0)</f>
        <v>0</v>
      </c>
      <c r="J33" s="103"/>
      <c r="K33" s="32"/>
      <c r="L33" s="32"/>
      <c r="M33" s="103"/>
      <c r="N33" s="105"/>
      <c r="O33" s="106"/>
      <c r="P33" s="103"/>
      <c r="Q33" s="107"/>
      <c r="R33" s="38" t="n">
        <f aca="false">Q34/100</f>
        <v>0</v>
      </c>
      <c r="S33" s="108"/>
      <c r="T33" s="109" t="n">
        <f aca="false">(N33*S33)/1000</f>
        <v>0</v>
      </c>
      <c r="U33" s="103"/>
      <c r="V33" s="103"/>
      <c r="W33" s="103"/>
      <c r="X33" s="111"/>
      <c r="Y33" s="111"/>
      <c r="Z33" s="111"/>
      <c r="AA33" s="103"/>
      <c r="AB33" s="53"/>
      <c r="AC33" s="54" t="n">
        <f aca="false">R33+O35+H33+J34</f>
        <v>0</v>
      </c>
      <c r="AD33" s="54" t="n">
        <f aca="false">AC33*20</f>
        <v>0</v>
      </c>
      <c r="AE33" s="54" t="n">
        <f aca="false">AC33*50</f>
        <v>0</v>
      </c>
      <c r="AF33" s="54" t="n">
        <f aca="false">AC33*250</f>
        <v>0</v>
      </c>
      <c r="AG33" s="54" t="n">
        <f aca="false">AC33*1000</f>
        <v>0</v>
      </c>
      <c r="AH33" s="54" t="n">
        <f aca="false">AC33*5000</f>
        <v>0</v>
      </c>
      <c r="AI33" s="11"/>
      <c r="AJ33" s="74" t="s">
        <v>81</v>
      </c>
      <c r="AK33" s="89" t="n">
        <v>100</v>
      </c>
      <c r="AL33" s="0"/>
      <c r="AM33" s="133"/>
      <c r="AN33" s="134"/>
      <c r="AO33" s="134"/>
      <c r="AP33" s="134"/>
      <c r="AQ33" s="134"/>
      <c r="AR33" s="134"/>
      <c r="AS33" s="134"/>
      <c r="AT33" s="134"/>
      <c r="AU33" s="134"/>
      <c r="AV33" s="134"/>
      <c r="AW33" s="135"/>
    </row>
    <row r="34" customFormat="false" ht="15" hidden="false" customHeight="true" outlineLevel="0" collapsed="false">
      <c r="B34" s="102"/>
      <c r="C34" s="14"/>
      <c r="D34" s="103"/>
      <c r="E34" s="33"/>
      <c r="F34" s="104"/>
      <c r="G34" s="33"/>
      <c r="H34" s="104"/>
      <c r="I34" s="36"/>
      <c r="J34" s="32"/>
      <c r="K34" s="32"/>
      <c r="L34" s="32"/>
      <c r="M34" s="103"/>
      <c r="N34" s="105"/>
      <c r="O34" s="106"/>
      <c r="P34" s="103"/>
      <c r="Q34" s="33"/>
      <c r="R34" s="38"/>
      <c r="S34" s="108"/>
      <c r="T34" s="109"/>
      <c r="U34" s="103"/>
      <c r="V34" s="103"/>
      <c r="W34" s="103"/>
      <c r="X34" s="111"/>
      <c r="Y34" s="111"/>
      <c r="Z34" s="111"/>
      <c r="AA34" s="103"/>
      <c r="AB34" s="53"/>
      <c r="AC34" s="54"/>
      <c r="AD34" s="54"/>
      <c r="AE34" s="54"/>
      <c r="AF34" s="54"/>
      <c r="AG34" s="54"/>
      <c r="AH34" s="54"/>
      <c r="AI34" s="11"/>
      <c r="AJ34" s="92"/>
      <c r="AK34" s="65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</row>
    <row r="35" customFormat="false" ht="15" hidden="false" customHeight="true" outlineLevel="0" collapsed="false">
      <c r="B35" s="102"/>
      <c r="C35" s="14"/>
      <c r="D35" s="103"/>
      <c r="E35" s="33"/>
      <c r="F35" s="104"/>
      <c r="G35" s="33"/>
      <c r="H35" s="104"/>
      <c r="I35" s="36" t="n">
        <f aca="false">I33/2</f>
        <v>0</v>
      </c>
      <c r="J35" s="32"/>
      <c r="K35" s="32"/>
      <c r="L35" s="32"/>
      <c r="M35" s="37"/>
      <c r="N35" s="105"/>
      <c r="O35" s="38" t="n">
        <f aca="false">O33/500</f>
        <v>0</v>
      </c>
      <c r="P35" s="103"/>
      <c r="Q35" s="33"/>
      <c r="R35" s="38"/>
      <c r="S35" s="108"/>
      <c r="T35" s="54" t="n">
        <f aca="false">(N33/15.4323584)*(S33/3.28083989501312)*0.1</f>
        <v>0</v>
      </c>
      <c r="U35" s="103"/>
      <c r="V35" s="103"/>
      <c r="W35" s="103"/>
      <c r="X35" s="111"/>
      <c r="Y35" s="111"/>
      <c r="Z35" s="111"/>
      <c r="AA35" s="103"/>
      <c r="AB35" s="53"/>
      <c r="AC35" s="54"/>
      <c r="AD35" s="54"/>
      <c r="AE35" s="54"/>
      <c r="AF35" s="54"/>
      <c r="AG35" s="54"/>
      <c r="AH35" s="54"/>
      <c r="AI35" s="11"/>
      <c r="AJ35" s="136" t="s">
        <v>92</v>
      </c>
      <c r="AK35" s="137" t="n">
        <f aca="false">(AK32*1)/AK33</f>
        <v>0.1755</v>
      </c>
      <c r="AL35" s="0"/>
      <c r="AM35" s="0"/>
      <c r="AN35" s="0"/>
      <c r="AO35" s="138"/>
      <c r="AP35" s="138"/>
      <c r="AQ35" s="0"/>
      <c r="AR35" s="0"/>
      <c r="AS35" s="0"/>
      <c r="AT35" s="0"/>
      <c r="AU35" s="0"/>
      <c r="AV35" s="0"/>
      <c r="AW35" s="0"/>
    </row>
    <row r="36" customFormat="false" ht="15" hidden="false" customHeight="true" outlineLevel="0" collapsed="false">
      <c r="B36" s="102" t="n">
        <v>11</v>
      </c>
      <c r="C36" s="14" t="s">
        <v>111</v>
      </c>
      <c r="D36" s="103"/>
      <c r="E36" s="33"/>
      <c r="F36" s="104" t="n">
        <f aca="false">E36/15432.3584</f>
        <v>0</v>
      </c>
      <c r="G36" s="33"/>
      <c r="H36" s="104" t="n">
        <f aca="false">G36*F36</f>
        <v>0</v>
      </c>
      <c r="I36" s="36" t="n">
        <f aca="false">IFERROR(15432.3584/G36,0)</f>
        <v>0</v>
      </c>
      <c r="J36" s="103"/>
      <c r="K36" s="32"/>
      <c r="L36" s="32"/>
      <c r="M36" s="103"/>
      <c r="N36" s="105"/>
      <c r="O36" s="106"/>
      <c r="P36" s="103"/>
      <c r="Q36" s="107"/>
      <c r="R36" s="38" t="n">
        <f aca="false">Q37/100</f>
        <v>0</v>
      </c>
      <c r="S36" s="108"/>
      <c r="T36" s="109" t="n">
        <f aca="false">(N36*S36)/1000</f>
        <v>0</v>
      </c>
      <c r="U36" s="103"/>
      <c r="V36" s="103"/>
      <c r="W36" s="103"/>
      <c r="X36" s="111"/>
      <c r="Y36" s="111"/>
      <c r="Z36" s="111"/>
      <c r="AA36" s="103"/>
      <c r="AB36" s="53"/>
      <c r="AC36" s="54" t="n">
        <f aca="false">R36+O38+H36+J37</f>
        <v>0</v>
      </c>
      <c r="AD36" s="54" t="n">
        <f aca="false">AC36*20</f>
        <v>0</v>
      </c>
      <c r="AE36" s="54" t="n">
        <f aca="false">AC36*50</f>
        <v>0</v>
      </c>
      <c r="AF36" s="54" t="n">
        <f aca="false">AC36*250</f>
        <v>0</v>
      </c>
      <c r="AG36" s="54" t="n">
        <f aca="false">AC36*1000</f>
        <v>0</v>
      </c>
      <c r="AH36" s="54" t="n">
        <f aca="false">AC36*5000</f>
        <v>0</v>
      </c>
      <c r="AI36" s="11"/>
      <c r="AJ36" s="112"/>
      <c r="AK36" s="113"/>
      <c r="AL36" s="0"/>
      <c r="AM36" s="139" t="s">
        <v>93</v>
      </c>
      <c r="AN36" s="139"/>
      <c r="AO36" s="139"/>
      <c r="AP36" s="139"/>
      <c r="AQ36" s="139"/>
      <c r="AR36" s="139"/>
      <c r="AS36" s="139"/>
      <c r="AT36" s="139"/>
      <c r="AU36" s="139"/>
      <c r="AV36" s="139"/>
      <c r="AW36" s="139"/>
    </row>
    <row r="37" customFormat="false" ht="15" hidden="false" customHeight="true" outlineLevel="0" collapsed="false">
      <c r="B37" s="102"/>
      <c r="C37" s="14"/>
      <c r="D37" s="103"/>
      <c r="E37" s="33"/>
      <c r="F37" s="104"/>
      <c r="G37" s="33"/>
      <c r="H37" s="104"/>
      <c r="I37" s="36"/>
      <c r="J37" s="32"/>
      <c r="K37" s="32"/>
      <c r="L37" s="32"/>
      <c r="M37" s="103"/>
      <c r="N37" s="105"/>
      <c r="O37" s="106"/>
      <c r="P37" s="103"/>
      <c r="Q37" s="33"/>
      <c r="R37" s="38"/>
      <c r="S37" s="108"/>
      <c r="T37" s="109"/>
      <c r="U37" s="103"/>
      <c r="V37" s="103"/>
      <c r="W37" s="103"/>
      <c r="X37" s="111"/>
      <c r="Y37" s="111"/>
      <c r="Z37" s="111"/>
      <c r="AA37" s="103"/>
      <c r="AB37" s="53"/>
      <c r="AC37" s="54"/>
      <c r="AD37" s="54"/>
      <c r="AE37" s="54"/>
      <c r="AF37" s="54"/>
      <c r="AG37" s="54"/>
      <c r="AH37" s="54"/>
      <c r="AI37" s="11"/>
      <c r="AJ37" s="140" t="s">
        <v>94</v>
      </c>
      <c r="AK37" s="141"/>
      <c r="AL37" s="0"/>
      <c r="AM37" s="139"/>
      <c r="AN37" s="139"/>
      <c r="AO37" s="139"/>
      <c r="AP37" s="139"/>
      <c r="AQ37" s="139"/>
      <c r="AR37" s="139"/>
      <c r="AS37" s="139"/>
      <c r="AT37" s="139"/>
      <c r="AU37" s="139"/>
      <c r="AV37" s="139"/>
      <c r="AW37" s="139"/>
    </row>
    <row r="38" customFormat="false" ht="15" hidden="false" customHeight="true" outlineLevel="0" collapsed="false">
      <c r="B38" s="102"/>
      <c r="C38" s="14"/>
      <c r="D38" s="103"/>
      <c r="E38" s="33"/>
      <c r="F38" s="104"/>
      <c r="G38" s="33"/>
      <c r="H38" s="104"/>
      <c r="I38" s="36" t="n">
        <f aca="false">I36/2</f>
        <v>0</v>
      </c>
      <c r="J38" s="32"/>
      <c r="K38" s="32"/>
      <c r="L38" s="32"/>
      <c r="M38" s="37"/>
      <c r="N38" s="105"/>
      <c r="O38" s="38" t="n">
        <f aca="false">O36/500</f>
        <v>0</v>
      </c>
      <c r="P38" s="103"/>
      <c r="Q38" s="33"/>
      <c r="R38" s="38"/>
      <c r="S38" s="108"/>
      <c r="T38" s="54" t="n">
        <f aca="false">(N36/15.4323584)*(S36/3.28083989501312)*0.1</f>
        <v>0</v>
      </c>
      <c r="U38" s="103"/>
      <c r="V38" s="103"/>
      <c r="W38" s="103"/>
      <c r="X38" s="111"/>
      <c r="Y38" s="111"/>
      <c r="Z38" s="111"/>
      <c r="AA38" s="103"/>
      <c r="AB38" s="53"/>
      <c r="AC38" s="54"/>
      <c r="AD38" s="54"/>
      <c r="AE38" s="54"/>
      <c r="AF38" s="54"/>
      <c r="AG38" s="54"/>
      <c r="AH38" s="54"/>
      <c r="AI38" s="11"/>
      <c r="AJ38" s="92"/>
      <c r="AK38" s="65"/>
      <c r="AL38" s="0"/>
      <c r="AM38" s="139"/>
      <c r="AN38" s="139"/>
      <c r="AO38" s="139"/>
      <c r="AP38" s="139"/>
      <c r="AQ38" s="139"/>
      <c r="AR38" s="139"/>
      <c r="AS38" s="139"/>
      <c r="AT38" s="139"/>
      <c r="AU38" s="139"/>
      <c r="AV38" s="139"/>
      <c r="AW38" s="139"/>
    </row>
    <row r="39" customFormat="false" ht="15" hidden="false" customHeight="true" outlineLevel="0" collapsed="false">
      <c r="B39" s="102" t="n">
        <v>12</v>
      </c>
      <c r="C39" s="14" t="s">
        <v>111</v>
      </c>
      <c r="D39" s="103"/>
      <c r="E39" s="33"/>
      <c r="F39" s="104" t="n">
        <f aca="false">E39/15432.3584</f>
        <v>0</v>
      </c>
      <c r="G39" s="33"/>
      <c r="H39" s="104" t="n">
        <f aca="false">G39*F39</f>
        <v>0</v>
      </c>
      <c r="I39" s="36" t="n">
        <f aca="false">IFERROR(15432.3584/G39,0)</f>
        <v>0</v>
      </c>
      <c r="J39" s="103"/>
      <c r="K39" s="32"/>
      <c r="L39" s="32"/>
      <c r="M39" s="103"/>
      <c r="N39" s="105"/>
      <c r="O39" s="106"/>
      <c r="P39" s="103"/>
      <c r="Q39" s="107"/>
      <c r="R39" s="38" t="n">
        <f aca="false">Q40/100</f>
        <v>0</v>
      </c>
      <c r="S39" s="108"/>
      <c r="T39" s="109" t="n">
        <f aca="false">(N39*S39)/1000</f>
        <v>0</v>
      </c>
      <c r="U39" s="103"/>
      <c r="V39" s="103"/>
      <c r="W39" s="103"/>
      <c r="X39" s="111"/>
      <c r="Y39" s="111"/>
      <c r="Z39" s="111"/>
      <c r="AA39" s="103"/>
      <c r="AB39" s="53"/>
      <c r="AC39" s="54" t="n">
        <f aca="false">R39+O41+H39+J40</f>
        <v>0</v>
      </c>
      <c r="AD39" s="54" t="n">
        <f aca="false">AC39*20</f>
        <v>0</v>
      </c>
      <c r="AE39" s="54" t="n">
        <f aca="false">AC39*50</f>
        <v>0</v>
      </c>
      <c r="AF39" s="54" t="n">
        <f aca="false">AC39*250</f>
        <v>0</v>
      </c>
      <c r="AG39" s="54" t="n">
        <f aca="false">AC39*1000</f>
        <v>0</v>
      </c>
      <c r="AH39" s="54" t="n">
        <f aca="false">AC39*5000</f>
        <v>0</v>
      </c>
      <c r="AI39" s="11"/>
      <c r="AJ39" s="74" t="s">
        <v>95</v>
      </c>
      <c r="AK39" s="89" t="n">
        <v>351</v>
      </c>
      <c r="AL39" s="142"/>
    </row>
    <row r="40" customFormat="false" ht="15" hidden="false" customHeight="true" outlineLevel="0" collapsed="false">
      <c r="B40" s="102"/>
      <c r="C40" s="14"/>
      <c r="D40" s="103"/>
      <c r="E40" s="33"/>
      <c r="F40" s="104"/>
      <c r="G40" s="33"/>
      <c r="H40" s="104"/>
      <c r="I40" s="36"/>
      <c r="J40" s="32"/>
      <c r="K40" s="32"/>
      <c r="L40" s="32"/>
      <c r="M40" s="103"/>
      <c r="N40" s="105"/>
      <c r="O40" s="106"/>
      <c r="P40" s="103"/>
      <c r="Q40" s="33"/>
      <c r="R40" s="38"/>
      <c r="S40" s="108"/>
      <c r="T40" s="109"/>
      <c r="U40" s="103"/>
      <c r="V40" s="103"/>
      <c r="W40" s="103"/>
      <c r="X40" s="111"/>
      <c r="Y40" s="111"/>
      <c r="Z40" s="111"/>
      <c r="AA40" s="103"/>
      <c r="AB40" s="53"/>
      <c r="AC40" s="54"/>
      <c r="AD40" s="54"/>
      <c r="AE40" s="54"/>
      <c r="AF40" s="54"/>
      <c r="AG40" s="54"/>
      <c r="AH40" s="54"/>
      <c r="AI40" s="11"/>
      <c r="AJ40" s="143" t="s">
        <v>96</v>
      </c>
      <c r="AK40" s="144" t="n">
        <f aca="false">AK39*3.28083989501312</f>
        <v>1151.57480314961</v>
      </c>
    </row>
    <row r="41" customFormat="false" ht="15" hidden="false" customHeight="true" outlineLevel="0" collapsed="false">
      <c r="B41" s="102"/>
      <c r="C41" s="14"/>
      <c r="D41" s="103"/>
      <c r="E41" s="33"/>
      <c r="F41" s="104"/>
      <c r="G41" s="33"/>
      <c r="H41" s="104"/>
      <c r="I41" s="36" t="n">
        <f aca="false">I39/2</f>
        <v>0</v>
      </c>
      <c r="J41" s="32"/>
      <c r="K41" s="32"/>
      <c r="L41" s="32"/>
      <c r="M41" s="37"/>
      <c r="N41" s="105"/>
      <c r="O41" s="38" t="n">
        <f aca="false">O39/500</f>
        <v>0</v>
      </c>
      <c r="P41" s="103"/>
      <c r="Q41" s="33"/>
      <c r="R41" s="38"/>
      <c r="S41" s="108"/>
      <c r="T41" s="54" t="n">
        <f aca="false">(N39/15.4323584)*(S39/3.28083989501312)*0.1</f>
        <v>0</v>
      </c>
      <c r="U41" s="103"/>
      <c r="V41" s="103"/>
      <c r="W41" s="103"/>
      <c r="X41" s="111"/>
      <c r="Y41" s="111"/>
      <c r="Z41" s="111"/>
      <c r="AA41" s="103"/>
      <c r="AB41" s="53"/>
      <c r="AC41" s="54"/>
      <c r="AD41" s="54"/>
      <c r="AE41" s="54"/>
      <c r="AF41" s="54"/>
      <c r="AG41" s="54"/>
      <c r="AH41" s="54"/>
      <c r="AI41" s="11"/>
      <c r="AJ41" s="11"/>
      <c r="AK41" s="11"/>
    </row>
    <row r="42" customFormat="false" ht="15" hidden="false" customHeight="true" outlineLevel="0" collapsed="false">
      <c r="B42" s="102" t="n">
        <v>13</v>
      </c>
      <c r="C42" s="14" t="s">
        <v>111</v>
      </c>
      <c r="D42" s="103"/>
      <c r="E42" s="33"/>
      <c r="F42" s="104" t="n">
        <f aca="false">E42/15432.3584</f>
        <v>0</v>
      </c>
      <c r="G42" s="33"/>
      <c r="H42" s="104" t="n">
        <f aca="false">G42*F42</f>
        <v>0</v>
      </c>
      <c r="I42" s="36" t="n">
        <f aca="false">IFERROR(15432.3584/G42,0)</f>
        <v>0</v>
      </c>
      <c r="J42" s="103"/>
      <c r="K42" s="32"/>
      <c r="L42" s="32"/>
      <c r="M42" s="103"/>
      <c r="N42" s="105"/>
      <c r="O42" s="106"/>
      <c r="P42" s="103"/>
      <c r="Q42" s="107"/>
      <c r="R42" s="38" t="n">
        <f aca="false">Q43/100</f>
        <v>0</v>
      </c>
      <c r="S42" s="108"/>
      <c r="T42" s="109" t="n">
        <f aca="false">(N42*S42)/1000</f>
        <v>0</v>
      </c>
      <c r="U42" s="103"/>
      <c r="V42" s="103"/>
      <c r="W42" s="103"/>
      <c r="X42" s="111"/>
      <c r="Y42" s="111"/>
      <c r="Z42" s="111"/>
      <c r="AA42" s="103"/>
      <c r="AB42" s="53"/>
      <c r="AC42" s="54" t="n">
        <f aca="false">R42+O44+H42+J43</f>
        <v>0</v>
      </c>
      <c r="AD42" s="54" t="n">
        <f aca="false">AC42*20</f>
        <v>0</v>
      </c>
      <c r="AE42" s="54" t="n">
        <f aca="false">AC42*50</f>
        <v>0</v>
      </c>
      <c r="AF42" s="54" t="n">
        <f aca="false">AC42*250</f>
        <v>0</v>
      </c>
      <c r="AG42" s="54" t="n">
        <f aca="false">AC42*1000</f>
        <v>0</v>
      </c>
      <c r="AH42" s="54" t="n">
        <f aca="false">AC42*5000</f>
        <v>0</v>
      </c>
      <c r="AJ42" s="0"/>
    </row>
    <row r="43" customFormat="false" ht="15" hidden="false" customHeight="true" outlineLevel="0" collapsed="false">
      <c r="B43" s="102"/>
      <c r="C43" s="14"/>
      <c r="D43" s="103"/>
      <c r="E43" s="33"/>
      <c r="F43" s="104"/>
      <c r="G43" s="33"/>
      <c r="H43" s="104"/>
      <c r="I43" s="36"/>
      <c r="J43" s="32"/>
      <c r="K43" s="32"/>
      <c r="L43" s="32"/>
      <c r="M43" s="103"/>
      <c r="N43" s="105"/>
      <c r="O43" s="106"/>
      <c r="P43" s="103"/>
      <c r="Q43" s="33"/>
      <c r="R43" s="38"/>
      <c r="S43" s="108"/>
      <c r="T43" s="109"/>
      <c r="U43" s="103"/>
      <c r="V43" s="103"/>
      <c r="W43" s="103"/>
      <c r="X43" s="111"/>
      <c r="Y43" s="111"/>
      <c r="Z43" s="111"/>
      <c r="AA43" s="103"/>
      <c r="AB43" s="53"/>
      <c r="AC43" s="54"/>
      <c r="AD43" s="54"/>
      <c r="AE43" s="54"/>
      <c r="AF43" s="54"/>
      <c r="AG43" s="54"/>
      <c r="AH43" s="54"/>
      <c r="AJ43" s="0"/>
    </row>
    <row r="44" customFormat="false" ht="15" hidden="false" customHeight="true" outlineLevel="0" collapsed="false">
      <c r="B44" s="102"/>
      <c r="C44" s="14"/>
      <c r="D44" s="103"/>
      <c r="E44" s="33"/>
      <c r="F44" s="104"/>
      <c r="G44" s="33"/>
      <c r="H44" s="104"/>
      <c r="I44" s="36" t="n">
        <f aca="false">I42/2</f>
        <v>0</v>
      </c>
      <c r="J44" s="32"/>
      <c r="K44" s="32"/>
      <c r="L44" s="32"/>
      <c r="M44" s="37"/>
      <c r="N44" s="105"/>
      <c r="O44" s="38" t="n">
        <f aca="false">O42/500</f>
        <v>0</v>
      </c>
      <c r="P44" s="103"/>
      <c r="Q44" s="33"/>
      <c r="R44" s="38"/>
      <c r="S44" s="108"/>
      <c r="T44" s="54" t="n">
        <f aca="false">(N42/15.4323584)*(S42/3.28083989501312)*0.1</f>
        <v>0</v>
      </c>
      <c r="U44" s="103"/>
      <c r="V44" s="103"/>
      <c r="W44" s="103"/>
      <c r="X44" s="111"/>
      <c r="Y44" s="111"/>
      <c r="Z44" s="111"/>
      <c r="AA44" s="103"/>
      <c r="AB44" s="53"/>
      <c r="AC44" s="54"/>
      <c r="AD44" s="54"/>
      <c r="AE44" s="54"/>
      <c r="AF44" s="54"/>
      <c r="AG44" s="54"/>
      <c r="AH44" s="54"/>
      <c r="AJ44" s="123" t="s">
        <v>127</v>
      </c>
    </row>
    <row r="45" customFormat="false" ht="15" hidden="false" customHeight="true" outlineLevel="0" collapsed="false">
      <c r="B45" s="102" t="n">
        <v>14</v>
      </c>
      <c r="C45" s="14" t="s">
        <v>111</v>
      </c>
      <c r="D45" s="103"/>
      <c r="E45" s="33"/>
      <c r="F45" s="104" t="n">
        <f aca="false">E45/15432.3584</f>
        <v>0</v>
      </c>
      <c r="G45" s="33"/>
      <c r="H45" s="104" t="n">
        <f aca="false">G45*F45</f>
        <v>0</v>
      </c>
      <c r="I45" s="36" t="n">
        <f aca="false">IFERROR(15432.3584/G45,0)</f>
        <v>0</v>
      </c>
      <c r="J45" s="103"/>
      <c r="K45" s="32"/>
      <c r="L45" s="32"/>
      <c r="M45" s="103"/>
      <c r="N45" s="105"/>
      <c r="O45" s="106"/>
      <c r="P45" s="103"/>
      <c r="Q45" s="107"/>
      <c r="R45" s="38" t="n">
        <f aca="false">Q46/100</f>
        <v>0</v>
      </c>
      <c r="S45" s="108"/>
      <c r="T45" s="109" t="n">
        <f aca="false">(N45*S45)/1000</f>
        <v>0</v>
      </c>
      <c r="U45" s="103"/>
      <c r="V45" s="103"/>
      <c r="W45" s="103"/>
      <c r="X45" s="111"/>
      <c r="Y45" s="111"/>
      <c r="Z45" s="111"/>
      <c r="AA45" s="103"/>
      <c r="AB45" s="53"/>
      <c r="AC45" s="54" t="n">
        <f aca="false">R45+O47+H45+J46</f>
        <v>0</v>
      </c>
      <c r="AD45" s="54" t="n">
        <f aca="false">AC45*20</f>
        <v>0</v>
      </c>
      <c r="AE45" s="54" t="n">
        <f aca="false">AC45*50</f>
        <v>0</v>
      </c>
      <c r="AF45" s="54" t="n">
        <f aca="false">AC45*250</f>
        <v>0</v>
      </c>
      <c r="AG45" s="54" t="n">
        <f aca="false">AC45*1000</f>
        <v>0</v>
      </c>
      <c r="AH45" s="54" t="n">
        <f aca="false">AC45*5000</f>
        <v>0</v>
      </c>
    </row>
    <row r="46" customFormat="false" ht="15" hidden="false" customHeight="true" outlineLevel="0" collapsed="false">
      <c r="B46" s="102"/>
      <c r="C46" s="14"/>
      <c r="D46" s="103"/>
      <c r="E46" s="33"/>
      <c r="F46" s="104"/>
      <c r="G46" s="33"/>
      <c r="H46" s="104"/>
      <c r="I46" s="36"/>
      <c r="J46" s="32"/>
      <c r="K46" s="32"/>
      <c r="L46" s="32"/>
      <c r="M46" s="103"/>
      <c r="N46" s="105"/>
      <c r="O46" s="106"/>
      <c r="P46" s="103"/>
      <c r="Q46" s="33"/>
      <c r="R46" s="38"/>
      <c r="S46" s="108"/>
      <c r="T46" s="109"/>
      <c r="U46" s="103"/>
      <c r="V46" s="103"/>
      <c r="W46" s="103"/>
      <c r="X46" s="111"/>
      <c r="Y46" s="111"/>
      <c r="Z46" s="111"/>
      <c r="AA46" s="103"/>
      <c r="AB46" s="53"/>
      <c r="AC46" s="54"/>
      <c r="AD46" s="54"/>
      <c r="AE46" s="54"/>
      <c r="AF46" s="54"/>
      <c r="AG46" s="54"/>
      <c r="AH46" s="54"/>
    </row>
    <row r="47" customFormat="false" ht="15" hidden="false" customHeight="true" outlineLevel="0" collapsed="false">
      <c r="B47" s="102"/>
      <c r="C47" s="14"/>
      <c r="D47" s="103"/>
      <c r="E47" s="33"/>
      <c r="F47" s="104"/>
      <c r="G47" s="33"/>
      <c r="H47" s="104"/>
      <c r="I47" s="36" t="n">
        <f aca="false">I45/2</f>
        <v>0</v>
      </c>
      <c r="J47" s="32"/>
      <c r="K47" s="32"/>
      <c r="L47" s="32"/>
      <c r="M47" s="37"/>
      <c r="N47" s="105"/>
      <c r="O47" s="38" t="n">
        <f aca="false">O45/500</f>
        <v>0</v>
      </c>
      <c r="P47" s="103"/>
      <c r="Q47" s="33"/>
      <c r="R47" s="38"/>
      <c r="S47" s="108"/>
      <c r="T47" s="54" t="n">
        <f aca="false">(N45/15.4323584)*(S45/3.28083989501312)*0.1</f>
        <v>0</v>
      </c>
      <c r="U47" s="103"/>
      <c r="V47" s="103"/>
      <c r="W47" s="103"/>
      <c r="X47" s="111"/>
      <c r="Y47" s="111"/>
      <c r="Z47" s="111"/>
      <c r="AA47" s="103"/>
      <c r="AB47" s="53"/>
      <c r="AC47" s="54"/>
      <c r="AD47" s="54"/>
      <c r="AE47" s="54"/>
      <c r="AF47" s="54"/>
      <c r="AG47" s="54"/>
      <c r="AH47" s="54"/>
    </row>
    <row r="48" customFormat="false" ht="15" hidden="false" customHeight="true" outlineLevel="0" collapsed="false">
      <c r="B48" s="102" t="n">
        <v>15</v>
      </c>
      <c r="C48" s="14" t="s">
        <v>111</v>
      </c>
      <c r="D48" s="103"/>
      <c r="E48" s="33"/>
      <c r="F48" s="104" t="n">
        <f aca="false">E48/15432.3584</f>
        <v>0</v>
      </c>
      <c r="G48" s="33"/>
      <c r="H48" s="104" t="n">
        <f aca="false">G48*F48</f>
        <v>0</v>
      </c>
      <c r="I48" s="36" t="n">
        <f aca="false">IFERROR(15432.3584/G48,0)</f>
        <v>0</v>
      </c>
      <c r="J48" s="103"/>
      <c r="K48" s="32"/>
      <c r="L48" s="32"/>
      <c r="M48" s="103"/>
      <c r="N48" s="105"/>
      <c r="O48" s="106"/>
      <c r="P48" s="103"/>
      <c r="Q48" s="107"/>
      <c r="R48" s="38" t="n">
        <f aca="false">Q49/100</f>
        <v>0</v>
      </c>
      <c r="S48" s="108"/>
      <c r="T48" s="109" t="n">
        <f aca="false">(N48*S48)/1000</f>
        <v>0</v>
      </c>
      <c r="U48" s="103"/>
      <c r="V48" s="103"/>
      <c r="W48" s="103"/>
      <c r="X48" s="111"/>
      <c r="Y48" s="111"/>
      <c r="Z48" s="111"/>
      <c r="AA48" s="103"/>
      <c r="AB48" s="53"/>
      <c r="AC48" s="54" t="n">
        <f aca="false">R48+O50+H48+J49</f>
        <v>0</v>
      </c>
      <c r="AD48" s="54" t="n">
        <f aca="false">AC48*20</f>
        <v>0</v>
      </c>
      <c r="AE48" s="54" t="n">
        <f aca="false">AC48*50</f>
        <v>0</v>
      </c>
      <c r="AF48" s="54" t="n">
        <f aca="false">AC48*250</f>
        <v>0</v>
      </c>
      <c r="AG48" s="54" t="n">
        <f aca="false">AC48*1000</f>
        <v>0</v>
      </c>
      <c r="AH48" s="54" t="n">
        <f aca="false">AC48*5000</f>
        <v>0</v>
      </c>
    </row>
    <row r="49" customFormat="false" ht="15" hidden="false" customHeight="true" outlineLevel="0" collapsed="false">
      <c r="B49" s="102"/>
      <c r="C49" s="14"/>
      <c r="D49" s="103"/>
      <c r="E49" s="33"/>
      <c r="F49" s="104"/>
      <c r="G49" s="33"/>
      <c r="H49" s="104"/>
      <c r="I49" s="36"/>
      <c r="J49" s="32"/>
      <c r="K49" s="32"/>
      <c r="L49" s="32"/>
      <c r="M49" s="103"/>
      <c r="N49" s="105"/>
      <c r="O49" s="106"/>
      <c r="P49" s="103"/>
      <c r="Q49" s="33"/>
      <c r="R49" s="38"/>
      <c r="S49" s="108"/>
      <c r="T49" s="109"/>
      <c r="U49" s="103"/>
      <c r="V49" s="103"/>
      <c r="W49" s="103"/>
      <c r="X49" s="111"/>
      <c r="Y49" s="111"/>
      <c r="Z49" s="111"/>
      <c r="AA49" s="103"/>
      <c r="AB49" s="53"/>
      <c r="AC49" s="54"/>
      <c r="AD49" s="54"/>
      <c r="AE49" s="54"/>
      <c r="AF49" s="54"/>
      <c r="AG49" s="54"/>
      <c r="AH49" s="54"/>
    </row>
    <row r="50" customFormat="false" ht="15" hidden="false" customHeight="true" outlineLevel="0" collapsed="false">
      <c r="B50" s="102"/>
      <c r="C50" s="14"/>
      <c r="D50" s="103"/>
      <c r="E50" s="33"/>
      <c r="F50" s="104"/>
      <c r="G50" s="33"/>
      <c r="H50" s="104"/>
      <c r="I50" s="36" t="n">
        <f aca="false">I48/2</f>
        <v>0</v>
      </c>
      <c r="J50" s="32"/>
      <c r="K50" s="32"/>
      <c r="L50" s="32"/>
      <c r="M50" s="37"/>
      <c r="N50" s="105"/>
      <c r="O50" s="38" t="n">
        <f aca="false">O48/500</f>
        <v>0</v>
      </c>
      <c r="P50" s="103"/>
      <c r="Q50" s="33"/>
      <c r="R50" s="38"/>
      <c r="S50" s="108"/>
      <c r="T50" s="54" t="n">
        <f aca="false">(N48/15.4323584)*(S48/3.28083989501312)*0.1</f>
        <v>0</v>
      </c>
      <c r="U50" s="103"/>
      <c r="V50" s="103"/>
      <c r="W50" s="103"/>
      <c r="X50" s="111"/>
      <c r="Y50" s="111"/>
      <c r="Z50" s="111"/>
      <c r="AA50" s="103"/>
      <c r="AB50" s="53"/>
      <c r="AC50" s="54"/>
      <c r="AD50" s="54"/>
      <c r="AE50" s="54"/>
      <c r="AF50" s="54"/>
      <c r="AG50" s="54"/>
      <c r="AH50" s="54"/>
    </row>
    <row r="51" customFormat="false" ht="15" hidden="false" customHeight="true" outlineLevel="0" collapsed="false">
      <c r="B51" s="102" t="n">
        <v>16</v>
      </c>
      <c r="C51" s="14" t="s">
        <v>111</v>
      </c>
      <c r="D51" s="103"/>
      <c r="E51" s="33"/>
      <c r="F51" s="104" t="n">
        <f aca="false">E51/15432.3584</f>
        <v>0</v>
      </c>
      <c r="G51" s="33"/>
      <c r="H51" s="104" t="n">
        <f aca="false">G51*F51</f>
        <v>0</v>
      </c>
      <c r="I51" s="36" t="n">
        <f aca="false">IFERROR(15432.3584/G51,0)</f>
        <v>0</v>
      </c>
      <c r="J51" s="103"/>
      <c r="K51" s="32"/>
      <c r="L51" s="32"/>
      <c r="M51" s="103"/>
      <c r="N51" s="105"/>
      <c r="O51" s="106"/>
      <c r="P51" s="103"/>
      <c r="Q51" s="107"/>
      <c r="R51" s="38" t="n">
        <f aca="false">Q52/100</f>
        <v>0</v>
      </c>
      <c r="S51" s="108"/>
      <c r="T51" s="109" t="n">
        <f aca="false">(N51*S51)/1000</f>
        <v>0</v>
      </c>
      <c r="U51" s="103"/>
      <c r="V51" s="103"/>
      <c r="W51" s="103"/>
      <c r="X51" s="111"/>
      <c r="Y51" s="111"/>
      <c r="Z51" s="111"/>
      <c r="AA51" s="103"/>
      <c r="AB51" s="53"/>
      <c r="AC51" s="54" t="n">
        <f aca="false">R51+O53+H51+J52</f>
        <v>0</v>
      </c>
      <c r="AD51" s="54" t="n">
        <f aca="false">AC51*20</f>
        <v>0</v>
      </c>
      <c r="AE51" s="54" t="n">
        <f aca="false">AC51*50</f>
        <v>0</v>
      </c>
      <c r="AF51" s="54" t="n">
        <f aca="false">AC51*250</f>
        <v>0</v>
      </c>
      <c r="AG51" s="54" t="n">
        <f aca="false">AC51*1000</f>
        <v>0</v>
      </c>
      <c r="AH51" s="54" t="n">
        <f aca="false">AC51*5000</f>
        <v>0</v>
      </c>
    </row>
    <row r="52" customFormat="false" ht="15" hidden="false" customHeight="true" outlineLevel="0" collapsed="false">
      <c r="B52" s="102"/>
      <c r="C52" s="14"/>
      <c r="D52" s="103"/>
      <c r="E52" s="33"/>
      <c r="F52" s="104"/>
      <c r="G52" s="33"/>
      <c r="H52" s="104"/>
      <c r="I52" s="36"/>
      <c r="J52" s="32"/>
      <c r="K52" s="32"/>
      <c r="L52" s="32"/>
      <c r="M52" s="103"/>
      <c r="N52" s="105"/>
      <c r="O52" s="106"/>
      <c r="P52" s="103"/>
      <c r="Q52" s="33"/>
      <c r="R52" s="38"/>
      <c r="S52" s="108"/>
      <c r="T52" s="109"/>
      <c r="U52" s="103"/>
      <c r="V52" s="103"/>
      <c r="W52" s="103"/>
      <c r="X52" s="111"/>
      <c r="Y52" s="111"/>
      <c r="Z52" s="111"/>
      <c r="AA52" s="103"/>
      <c r="AB52" s="53"/>
      <c r="AC52" s="54"/>
      <c r="AD52" s="54"/>
      <c r="AE52" s="54"/>
      <c r="AF52" s="54"/>
      <c r="AG52" s="54"/>
      <c r="AH52" s="54"/>
    </row>
    <row r="53" customFormat="false" ht="15" hidden="false" customHeight="true" outlineLevel="0" collapsed="false">
      <c r="B53" s="102"/>
      <c r="C53" s="14"/>
      <c r="D53" s="103"/>
      <c r="E53" s="33"/>
      <c r="F53" s="104"/>
      <c r="G53" s="33"/>
      <c r="H53" s="104"/>
      <c r="I53" s="36" t="n">
        <f aca="false">I51/2</f>
        <v>0</v>
      </c>
      <c r="J53" s="32"/>
      <c r="K53" s="32"/>
      <c r="L53" s="32"/>
      <c r="M53" s="37"/>
      <c r="N53" s="105"/>
      <c r="O53" s="38" t="n">
        <f aca="false">O51/500</f>
        <v>0</v>
      </c>
      <c r="P53" s="103"/>
      <c r="Q53" s="33"/>
      <c r="R53" s="38"/>
      <c r="S53" s="108"/>
      <c r="T53" s="54" t="n">
        <f aca="false">(N51/15.4323584)*(S51/3.28083989501312)*0.1</f>
        <v>0</v>
      </c>
      <c r="U53" s="103"/>
      <c r="V53" s="103"/>
      <c r="W53" s="103"/>
      <c r="X53" s="111"/>
      <c r="Y53" s="111"/>
      <c r="Z53" s="111"/>
      <c r="AA53" s="103"/>
      <c r="AB53" s="53"/>
      <c r="AC53" s="54"/>
      <c r="AD53" s="54"/>
      <c r="AE53" s="54"/>
      <c r="AF53" s="54"/>
      <c r="AG53" s="54"/>
      <c r="AH53" s="54"/>
    </row>
    <row r="54" customFormat="false" ht="15" hidden="false" customHeight="true" outlineLevel="0" collapsed="false">
      <c r="B54" s="102" t="n">
        <v>17</v>
      </c>
      <c r="C54" s="14" t="s">
        <v>111</v>
      </c>
      <c r="D54" s="103"/>
      <c r="E54" s="33"/>
      <c r="F54" s="104" t="n">
        <f aca="false">E54/15432.3584</f>
        <v>0</v>
      </c>
      <c r="G54" s="33"/>
      <c r="H54" s="104" t="n">
        <f aca="false">G54*F54</f>
        <v>0</v>
      </c>
      <c r="I54" s="36" t="n">
        <f aca="false">IFERROR(15432.3584/G54,0)</f>
        <v>0</v>
      </c>
      <c r="J54" s="103"/>
      <c r="K54" s="32"/>
      <c r="L54" s="32"/>
      <c r="M54" s="103"/>
      <c r="N54" s="105"/>
      <c r="O54" s="106"/>
      <c r="P54" s="103"/>
      <c r="Q54" s="107"/>
      <c r="R54" s="38" t="n">
        <f aca="false">Q55/100</f>
        <v>0</v>
      </c>
      <c r="S54" s="108"/>
      <c r="T54" s="109" t="n">
        <f aca="false">(N54*S54)/1000</f>
        <v>0</v>
      </c>
      <c r="U54" s="103"/>
      <c r="V54" s="103"/>
      <c r="W54" s="103"/>
      <c r="X54" s="111"/>
      <c r="Y54" s="111"/>
      <c r="Z54" s="111"/>
      <c r="AA54" s="103"/>
      <c r="AB54" s="53"/>
      <c r="AC54" s="54" t="n">
        <f aca="false">R54+O56+H54+J55</f>
        <v>0</v>
      </c>
      <c r="AD54" s="54" t="n">
        <f aca="false">AC54*20</f>
        <v>0</v>
      </c>
      <c r="AE54" s="54" t="n">
        <f aca="false">AC54*50</f>
        <v>0</v>
      </c>
      <c r="AF54" s="54" t="n">
        <f aca="false">AC54*250</f>
        <v>0</v>
      </c>
      <c r="AG54" s="54" t="n">
        <f aca="false">AC54*1000</f>
        <v>0</v>
      </c>
      <c r="AH54" s="54" t="n">
        <f aca="false">AC54*5000</f>
        <v>0</v>
      </c>
    </row>
    <row r="55" customFormat="false" ht="15" hidden="false" customHeight="true" outlineLevel="0" collapsed="false">
      <c r="B55" s="102"/>
      <c r="C55" s="14"/>
      <c r="D55" s="103"/>
      <c r="E55" s="33"/>
      <c r="F55" s="104"/>
      <c r="G55" s="33"/>
      <c r="H55" s="104"/>
      <c r="I55" s="36"/>
      <c r="J55" s="32"/>
      <c r="K55" s="32"/>
      <c r="L55" s="32"/>
      <c r="M55" s="103"/>
      <c r="N55" s="105"/>
      <c r="O55" s="106"/>
      <c r="P55" s="103"/>
      <c r="Q55" s="33"/>
      <c r="R55" s="38"/>
      <c r="S55" s="108"/>
      <c r="T55" s="109"/>
      <c r="U55" s="103"/>
      <c r="V55" s="103"/>
      <c r="W55" s="103"/>
      <c r="X55" s="111"/>
      <c r="Y55" s="111"/>
      <c r="Z55" s="111"/>
      <c r="AA55" s="103"/>
      <c r="AB55" s="53"/>
      <c r="AC55" s="54"/>
      <c r="AD55" s="54"/>
      <c r="AE55" s="54"/>
      <c r="AF55" s="54"/>
      <c r="AG55" s="54"/>
      <c r="AH55" s="54"/>
    </row>
    <row r="56" customFormat="false" ht="15" hidden="false" customHeight="true" outlineLevel="0" collapsed="false">
      <c r="B56" s="102"/>
      <c r="C56" s="14"/>
      <c r="D56" s="103"/>
      <c r="E56" s="33"/>
      <c r="F56" s="104"/>
      <c r="G56" s="33"/>
      <c r="H56" s="104"/>
      <c r="I56" s="36" t="n">
        <f aca="false">I54/2</f>
        <v>0</v>
      </c>
      <c r="J56" s="32"/>
      <c r="K56" s="32"/>
      <c r="L56" s="32"/>
      <c r="M56" s="37"/>
      <c r="N56" s="105"/>
      <c r="O56" s="38" t="n">
        <f aca="false">O54/500</f>
        <v>0</v>
      </c>
      <c r="P56" s="103"/>
      <c r="Q56" s="33"/>
      <c r="R56" s="38"/>
      <c r="S56" s="108"/>
      <c r="T56" s="54" t="n">
        <f aca="false">(N54/15.4323584)*(S54/3.28083989501312)*0.1</f>
        <v>0</v>
      </c>
      <c r="U56" s="103"/>
      <c r="V56" s="103"/>
      <c r="W56" s="103"/>
      <c r="X56" s="111"/>
      <c r="Y56" s="111"/>
      <c r="Z56" s="111"/>
      <c r="AA56" s="103"/>
      <c r="AB56" s="53"/>
      <c r="AC56" s="54"/>
      <c r="AD56" s="54"/>
      <c r="AE56" s="54"/>
      <c r="AF56" s="54"/>
      <c r="AG56" s="54"/>
      <c r="AH56" s="54"/>
    </row>
    <row r="57" customFormat="false" ht="15" hidden="false" customHeight="true" outlineLevel="0" collapsed="false">
      <c r="B57" s="102" t="n">
        <v>18</v>
      </c>
      <c r="C57" s="14" t="s">
        <v>111</v>
      </c>
      <c r="D57" s="103"/>
      <c r="E57" s="33"/>
      <c r="F57" s="104" t="n">
        <f aca="false">E57/15432.3584</f>
        <v>0</v>
      </c>
      <c r="G57" s="33"/>
      <c r="H57" s="104" t="n">
        <f aca="false">G57*F57</f>
        <v>0</v>
      </c>
      <c r="I57" s="36" t="n">
        <f aca="false">IFERROR(15432.3584/G57,0)</f>
        <v>0</v>
      </c>
      <c r="J57" s="103"/>
      <c r="K57" s="32"/>
      <c r="L57" s="32"/>
      <c r="M57" s="103"/>
      <c r="N57" s="105"/>
      <c r="O57" s="106"/>
      <c r="P57" s="103"/>
      <c r="Q57" s="107"/>
      <c r="R57" s="38" t="n">
        <f aca="false">Q58/100</f>
        <v>0</v>
      </c>
      <c r="S57" s="108"/>
      <c r="T57" s="109" t="n">
        <f aca="false">(N57*S57)/1000</f>
        <v>0</v>
      </c>
      <c r="U57" s="103"/>
      <c r="V57" s="103"/>
      <c r="W57" s="103"/>
      <c r="X57" s="111"/>
      <c r="Y57" s="111"/>
      <c r="Z57" s="111"/>
      <c r="AA57" s="103"/>
      <c r="AB57" s="53"/>
      <c r="AC57" s="54" t="n">
        <f aca="false">R57+O59+H57+J58</f>
        <v>0</v>
      </c>
      <c r="AD57" s="54" t="n">
        <f aca="false">AC57*20</f>
        <v>0</v>
      </c>
      <c r="AE57" s="54" t="n">
        <f aca="false">AC57*50</f>
        <v>0</v>
      </c>
      <c r="AF57" s="54" t="n">
        <f aca="false">AC57*250</f>
        <v>0</v>
      </c>
      <c r="AG57" s="54" t="n">
        <f aca="false">AC57*1000</f>
        <v>0</v>
      </c>
      <c r="AH57" s="54" t="n">
        <f aca="false">AC57*5000</f>
        <v>0</v>
      </c>
    </row>
    <row r="58" customFormat="false" ht="15" hidden="false" customHeight="true" outlineLevel="0" collapsed="false">
      <c r="B58" s="102"/>
      <c r="C58" s="14"/>
      <c r="D58" s="103"/>
      <c r="E58" s="33"/>
      <c r="F58" s="104"/>
      <c r="G58" s="33"/>
      <c r="H58" s="104"/>
      <c r="I58" s="36"/>
      <c r="J58" s="32"/>
      <c r="K58" s="32"/>
      <c r="L58" s="32"/>
      <c r="M58" s="103"/>
      <c r="N58" s="105"/>
      <c r="O58" s="106"/>
      <c r="P58" s="103"/>
      <c r="Q58" s="33"/>
      <c r="R58" s="38"/>
      <c r="S58" s="108"/>
      <c r="T58" s="109"/>
      <c r="U58" s="103"/>
      <c r="V58" s="103"/>
      <c r="W58" s="103"/>
      <c r="X58" s="111"/>
      <c r="Y58" s="111"/>
      <c r="Z58" s="111"/>
      <c r="AA58" s="103"/>
      <c r="AB58" s="53"/>
      <c r="AC58" s="54"/>
      <c r="AD58" s="54"/>
      <c r="AE58" s="54"/>
      <c r="AF58" s="54"/>
      <c r="AG58" s="54"/>
      <c r="AH58" s="54"/>
    </row>
    <row r="59" customFormat="false" ht="15" hidden="false" customHeight="true" outlineLevel="0" collapsed="false">
      <c r="B59" s="102"/>
      <c r="C59" s="14"/>
      <c r="D59" s="103"/>
      <c r="E59" s="33"/>
      <c r="F59" s="104"/>
      <c r="G59" s="33"/>
      <c r="H59" s="104"/>
      <c r="I59" s="36" t="n">
        <f aca="false">I57/2</f>
        <v>0</v>
      </c>
      <c r="J59" s="32"/>
      <c r="K59" s="32"/>
      <c r="L59" s="32"/>
      <c r="M59" s="37"/>
      <c r="N59" s="105"/>
      <c r="O59" s="38" t="n">
        <f aca="false">O57/500</f>
        <v>0</v>
      </c>
      <c r="P59" s="103"/>
      <c r="Q59" s="33"/>
      <c r="R59" s="38"/>
      <c r="S59" s="108"/>
      <c r="T59" s="54" t="n">
        <f aca="false">(N57/15.4323584)*(S57/3.28083989501312)*0.1</f>
        <v>0</v>
      </c>
      <c r="U59" s="103"/>
      <c r="V59" s="103"/>
      <c r="W59" s="103"/>
      <c r="X59" s="111"/>
      <c r="Y59" s="111"/>
      <c r="Z59" s="111"/>
      <c r="AA59" s="103"/>
      <c r="AB59" s="53"/>
      <c r="AC59" s="54"/>
      <c r="AD59" s="54"/>
      <c r="AE59" s="54"/>
      <c r="AF59" s="54"/>
      <c r="AG59" s="54"/>
      <c r="AH59" s="54"/>
    </row>
    <row r="60" customFormat="false" ht="15" hidden="false" customHeight="true" outlineLevel="0" collapsed="false">
      <c r="B60" s="102" t="n">
        <v>19</v>
      </c>
      <c r="C60" s="14" t="s">
        <v>111</v>
      </c>
      <c r="D60" s="103"/>
      <c r="E60" s="33"/>
      <c r="F60" s="104" t="n">
        <f aca="false">E60/15432.3584</f>
        <v>0</v>
      </c>
      <c r="G60" s="33"/>
      <c r="H60" s="104" t="n">
        <f aca="false">G60*F60</f>
        <v>0</v>
      </c>
      <c r="I60" s="36" t="n">
        <f aca="false">IFERROR(15432.3584/G60,0)</f>
        <v>0</v>
      </c>
      <c r="J60" s="103"/>
      <c r="K60" s="32"/>
      <c r="L60" s="32"/>
      <c r="M60" s="103"/>
      <c r="N60" s="105"/>
      <c r="O60" s="106"/>
      <c r="P60" s="103"/>
      <c r="Q60" s="107"/>
      <c r="R60" s="38" t="n">
        <f aca="false">Q61/100</f>
        <v>0</v>
      </c>
      <c r="S60" s="108"/>
      <c r="T60" s="109" t="n">
        <f aca="false">(N60*S60)/1000</f>
        <v>0</v>
      </c>
      <c r="U60" s="103"/>
      <c r="V60" s="103"/>
      <c r="W60" s="103"/>
      <c r="X60" s="111"/>
      <c r="Y60" s="111"/>
      <c r="Z60" s="111"/>
      <c r="AA60" s="103"/>
      <c r="AB60" s="53"/>
      <c r="AC60" s="54" t="n">
        <f aca="false">R60+O62+H60+J61</f>
        <v>0</v>
      </c>
      <c r="AD60" s="54" t="n">
        <f aca="false">AC60*20</f>
        <v>0</v>
      </c>
      <c r="AE60" s="54" t="n">
        <f aca="false">AC60*50</f>
        <v>0</v>
      </c>
      <c r="AF60" s="54" t="n">
        <f aca="false">AC60*250</f>
        <v>0</v>
      </c>
      <c r="AG60" s="54" t="n">
        <f aca="false">AC60*1000</f>
        <v>0</v>
      </c>
      <c r="AH60" s="54" t="n">
        <f aca="false">AC60*5000</f>
        <v>0</v>
      </c>
    </row>
    <row r="61" customFormat="false" ht="15" hidden="false" customHeight="true" outlineLevel="0" collapsed="false">
      <c r="B61" s="102"/>
      <c r="C61" s="14"/>
      <c r="D61" s="103"/>
      <c r="E61" s="33"/>
      <c r="F61" s="104"/>
      <c r="G61" s="33"/>
      <c r="H61" s="104"/>
      <c r="I61" s="36"/>
      <c r="J61" s="32"/>
      <c r="K61" s="32"/>
      <c r="L61" s="32"/>
      <c r="M61" s="103"/>
      <c r="N61" s="105"/>
      <c r="O61" s="106"/>
      <c r="P61" s="103"/>
      <c r="Q61" s="33"/>
      <c r="R61" s="38"/>
      <c r="S61" s="108"/>
      <c r="T61" s="109"/>
      <c r="U61" s="103"/>
      <c r="V61" s="103"/>
      <c r="W61" s="103"/>
      <c r="X61" s="111"/>
      <c r="Y61" s="111"/>
      <c r="Z61" s="111"/>
      <c r="AA61" s="103"/>
      <c r="AB61" s="53"/>
      <c r="AC61" s="54"/>
      <c r="AD61" s="54"/>
      <c r="AE61" s="54"/>
      <c r="AF61" s="54"/>
      <c r="AG61" s="54"/>
      <c r="AH61" s="54"/>
    </row>
    <row r="62" customFormat="false" ht="15" hidden="false" customHeight="true" outlineLevel="0" collapsed="false">
      <c r="B62" s="102"/>
      <c r="C62" s="14"/>
      <c r="D62" s="103"/>
      <c r="E62" s="33"/>
      <c r="F62" s="104"/>
      <c r="G62" s="33"/>
      <c r="H62" s="104"/>
      <c r="I62" s="36" t="n">
        <f aca="false">I60/2</f>
        <v>0</v>
      </c>
      <c r="J62" s="32"/>
      <c r="K62" s="32"/>
      <c r="L62" s="32"/>
      <c r="M62" s="37"/>
      <c r="N62" s="105"/>
      <c r="O62" s="38" t="n">
        <f aca="false">O60/500</f>
        <v>0</v>
      </c>
      <c r="P62" s="103"/>
      <c r="Q62" s="33"/>
      <c r="R62" s="38"/>
      <c r="S62" s="108"/>
      <c r="T62" s="54" t="n">
        <f aca="false">(N60/15.4323584)*(S60/3.28083989501312)*0.1</f>
        <v>0</v>
      </c>
      <c r="U62" s="103"/>
      <c r="V62" s="103"/>
      <c r="W62" s="103"/>
      <c r="X62" s="111"/>
      <c r="Y62" s="111"/>
      <c r="Z62" s="111"/>
      <c r="AA62" s="103"/>
      <c r="AB62" s="53"/>
      <c r="AC62" s="54"/>
      <c r="AD62" s="54"/>
      <c r="AE62" s="54"/>
      <c r="AF62" s="54"/>
      <c r="AG62" s="54"/>
      <c r="AH62" s="54"/>
    </row>
    <row r="63" customFormat="false" ht="15" hidden="false" customHeight="true" outlineLevel="0" collapsed="false">
      <c r="B63" s="102" t="n">
        <v>20</v>
      </c>
      <c r="C63" s="14" t="s">
        <v>111</v>
      </c>
      <c r="D63" s="103"/>
      <c r="E63" s="33"/>
      <c r="F63" s="104" t="n">
        <f aca="false">E63/15432.3584</f>
        <v>0</v>
      </c>
      <c r="G63" s="33"/>
      <c r="H63" s="104" t="n">
        <f aca="false">G63*F63</f>
        <v>0</v>
      </c>
      <c r="I63" s="36" t="n">
        <f aca="false">IFERROR(15432.3584/G63,0)</f>
        <v>0</v>
      </c>
      <c r="J63" s="103"/>
      <c r="K63" s="32"/>
      <c r="L63" s="32"/>
      <c r="M63" s="103"/>
      <c r="N63" s="105"/>
      <c r="O63" s="106"/>
      <c r="P63" s="103"/>
      <c r="Q63" s="107"/>
      <c r="R63" s="38" t="n">
        <f aca="false">Q64/100</f>
        <v>0</v>
      </c>
      <c r="S63" s="108"/>
      <c r="T63" s="109" t="n">
        <f aca="false">(N63*S63)/1000</f>
        <v>0</v>
      </c>
      <c r="U63" s="103"/>
      <c r="V63" s="103"/>
      <c r="W63" s="103"/>
      <c r="X63" s="111"/>
      <c r="Y63" s="111"/>
      <c r="Z63" s="111"/>
      <c r="AA63" s="103"/>
      <c r="AB63" s="53"/>
      <c r="AC63" s="54" t="n">
        <f aca="false">R63+O65+H63+J64</f>
        <v>0</v>
      </c>
      <c r="AD63" s="54" t="n">
        <f aca="false">AC63*20</f>
        <v>0</v>
      </c>
      <c r="AE63" s="54" t="n">
        <f aca="false">AC63*50</f>
        <v>0</v>
      </c>
      <c r="AF63" s="54" t="n">
        <f aca="false">AC63*250</f>
        <v>0</v>
      </c>
      <c r="AG63" s="54" t="n">
        <f aca="false">AC63*1000</f>
        <v>0</v>
      </c>
      <c r="AH63" s="54" t="n">
        <f aca="false">AC63*5000</f>
        <v>0</v>
      </c>
    </row>
    <row r="64" customFormat="false" ht="15" hidden="false" customHeight="true" outlineLevel="0" collapsed="false">
      <c r="B64" s="102"/>
      <c r="C64" s="14"/>
      <c r="D64" s="103"/>
      <c r="E64" s="33"/>
      <c r="F64" s="104"/>
      <c r="G64" s="33"/>
      <c r="H64" s="104"/>
      <c r="I64" s="36"/>
      <c r="J64" s="32"/>
      <c r="K64" s="32"/>
      <c r="L64" s="32"/>
      <c r="M64" s="103"/>
      <c r="N64" s="105"/>
      <c r="O64" s="106"/>
      <c r="P64" s="103"/>
      <c r="Q64" s="33"/>
      <c r="R64" s="38"/>
      <c r="S64" s="108"/>
      <c r="T64" s="109"/>
      <c r="U64" s="103"/>
      <c r="V64" s="103"/>
      <c r="W64" s="103"/>
      <c r="X64" s="111"/>
      <c r="Y64" s="111"/>
      <c r="Z64" s="111"/>
      <c r="AA64" s="103"/>
      <c r="AB64" s="53"/>
      <c r="AC64" s="54"/>
      <c r="AD64" s="54"/>
      <c r="AE64" s="54"/>
      <c r="AF64" s="54"/>
      <c r="AG64" s="54"/>
      <c r="AH64" s="54"/>
    </row>
    <row r="65" customFormat="false" ht="15" hidden="false" customHeight="true" outlineLevel="0" collapsed="false">
      <c r="B65" s="102"/>
      <c r="C65" s="14"/>
      <c r="D65" s="103"/>
      <c r="E65" s="33"/>
      <c r="F65" s="104"/>
      <c r="G65" s="33"/>
      <c r="H65" s="104"/>
      <c r="I65" s="36" t="n">
        <f aca="false">I63/2</f>
        <v>0</v>
      </c>
      <c r="J65" s="32"/>
      <c r="K65" s="32"/>
      <c r="L65" s="32"/>
      <c r="M65" s="37"/>
      <c r="N65" s="105"/>
      <c r="O65" s="38" t="n">
        <f aca="false">O63/500</f>
        <v>0</v>
      </c>
      <c r="P65" s="103"/>
      <c r="Q65" s="33"/>
      <c r="R65" s="38"/>
      <c r="S65" s="108"/>
      <c r="T65" s="54" t="n">
        <f aca="false">(N63/15.4323584)*(S63/3.28083989501312)*0.1</f>
        <v>0</v>
      </c>
      <c r="U65" s="103"/>
      <c r="V65" s="103"/>
      <c r="W65" s="103"/>
      <c r="X65" s="111"/>
      <c r="Y65" s="111"/>
      <c r="Z65" s="111"/>
      <c r="AA65" s="103"/>
      <c r="AB65" s="53"/>
      <c r="AC65" s="54"/>
      <c r="AD65" s="54"/>
      <c r="AE65" s="54"/>
      <c r="AF65" s="54"/>
      <c r="AG65" s="54"/>
      <c r="AH65" s="54"/>
    </row>
    <row r="66" customFormat="false" ht="15" hidden="false" customHeight="true" outlineLevel="0" collapsed="false">
      <c r="B66" s="102" t="n">
        <v>21</v>
      </c>
      <c r="C66" s="14" t="s">
        <v>111</v>
      </c>
      <c r="D66" s="103"/>
      <c r="E66" s="33"/>
      <c r="F66" s="104" t="n">
        <f aca="false">E66/15432.3584</f>
        <v>0</v>
      </c>
      <c r="G66" s="33"/>
      <c r="H66" s="104" t="n">
        <f aca="false">G66*F66</f>
        <v>0</v>
      </c>
      <c r="I66" s="36" t="n">
        <f aca="false">IFERROR(15432.3584/G66,0)</f>
        <v>0</v>
      </c>
      <c r="J66" s="103"/>
      <c r="K66" s="32"/>
      <c r="L66" s="32"/>
      <c r="M66" s="103"/>
      <c r="N66" s="105"/>
      <c r="O66" s="106"/>
      <c r="P66" s="103"/>
      <c r="Q66" s="107"/>
      <c r="R66" s="38" t="n">
        <f aca="false">Q67/100</f>
        <v>0</v>
      </c>
      <c r="S66" s="108"/>
      <c r="T66" s="109" t="n">
        <f aca="false">(N66*S66)/1000</f>
        <v>0</v>
      </c>
      <c r="U66" s="103"/>
      <c r="V66" s="103"/>
      <c r="W66" s="103"/>
      <c r="X66" s="111"/>
      <c r="Y66" s="111"/>
      <c r="Z66" s="111"/>
      <c r="AA66" s="103"/>
      <c r="AB66" s="53"/>
      <c r="AC66" s="54" t="n">
        <f aca="false">R66+O68+H66+J67</f>
        <v>0</v>
      </c>
      <c r="AD66" s="54" t="n">
        <f aca="false">AC66*20</f>
        <v>0</v>
      </c>
      <c r="AE66" s="54" t="n">
        <f aca="false">AC66*50</f>
        <v>0</v>
      </c>
      <c r="AF66" s="54" t="n">
        <f aca="false">AC66*250</f>
        <v>0</v>
      </c>
      <c r="AG66" s="54" t="n">
        <f aca="false">AC66*1000</f>
        <v>0</v>
      </c>
      <c r="AH66" s="54" t="n">
        <f aca="false">AC66*5000</f>
        <v>0</v>
      </c>
    </row>
    <row r="67" customFormat="false" ht="15" hidden="false" customHeight="true" outlineLevel="0" collapsed="false">
      <c r="B67" s="102"/>
      <c r="C67" s="14"/>
      <c r="D67" s="103"/>
      <c r="E67" s="33"/>
      <c r="F67" s="104"/>
      <c r="G67" s="33"/>
      <c r="H67" s="104"/>
      <c r="I67" s="36"/>
      <c r="J67" s="32"/>
      <c r="K67" s="32"/>
      <c r="L67" s="32"/>
      <c r="M67" s="103"/>
      <c r="N67" s="105"/>
      <c r="O67" s="106"/>
      <c r="P67" s="103"/>
      <c r="Q67" s="33"/>
      <c r="R67" s="38"/>
      <c r="S67" s="108"/>
      <c r="T67" s="109"/>
      <c r="U67" s="103"/>
      <c r="V67" s="103"/>
      <c r="W67" s="103"/>
      <c r="X67" s="111"/>
      <c r="Y67" s="111"/>
      <c r="Z67" s="111"/>
      <c r="AA67" s="103"/>
      <c r="AB67" s="53"/>
      <c r="AC67" s="54"/>
      <c r="AD67" s="54"/>
      <c r="AE67" s="54"/>
      <c r="AF67" s="54"/>
      <c r="AG67" s="54"/>
      <c r="AH67" s="54"/>
    </row>
    <row r="68" customFormat="false" ht="15" hidden="false" customHeight="true" outlineLevel="0" collapsed="false">
      <c r="B68" s="102"/>
      <c r="C68" s="14"/>
      <c r="D68" s="103"/>
      <c r="E68" s="33"/>
      <c r="F68" s="104"/>
      <c r="G68" s="33"/>
      <c r="H68" s="104"/>
      <c r="I68" s="36" t="n">
        <f aca="false">I66/2</f>
        <v>0</v>
      </c>
      <c r="J68" s="32"/>
      <c r="K68" s="32"/>
      <c r="L68" s="32"/>
      <c r="M68" s="37"/>
      <c r="N68" s="105"/>
      <c r="O68" s="38" t="n">
        <f aca="false">O66/500</f>
        <v>0</v>
      </c>
      <c r="P68" s="103"/>
      <c r="Q68" s="33"/>
      <c r="R68" s="38"/>
      <c r="S68" s="108"/>
      <c r="T68" s="54" t="n">
        <f aca="false">(N66/15.4323584)*(S66/3.28083989501312)*0.1</f>
        <v>0</v>
      </c>
      <c r="U68" s="103"/>
      <c r="V68" s="103"/>
      <c r="W68" s="103"/>
      <c r="X68" s="111"/>
      <c r="Y68" s="111"/>
      <c r="Z68" s="111"/>
      <c r="AA68" s="103"/>
      <c r="AB68" s="53"/>
      <c r="AC68" s="54"/>
      <c r="AD68" s="54"/>
      <c r="AE68" s="54"/>
      <c r="AF68" s="54"/>
      <c r="AG68" s="54"/>
      <c r="AH68" s="54"/>
    </row>
    <row r="69" customFormat="false" ht="15" hidden="false" customHeight="true" outlineLevel="0" collapsed="false">
      <c r="B69" s="102" t="n">
        <v>22</v>
      </c>
      <c r="C69" s="14" t="s">
        <v>111</v>
      </c>
      <c r="D69" s="103"/>
      <c r="E69" s="33"/>
      <c r="F69" s="104" t="n">
        <f aca="false">E69/15432.3584</f>
        <v>0</v>
      </c>
      <c r="G69" s="33"/>
      <c r="H69" s="104" t="n">
        <f aca="false">G69*F69</f>
        <v>0</v>
      </c>
      <c r="I69" s="36" t="n">
        <f aca="false">IFERROR(15432.3584/G69,0)</f>
        <v>0</v>
      </c>
      <c r="J69" s="103"/>
      <c r="K69" s="32"/>
      <c r="L69" s="32"/>
      <c r="M69" s="103"/>
      <c r="N69" s="105"/>
      <c r="O69" s="106"/>
      <c r="P69" s="103"/>
      <c r="Q69" s="107"/>
      <c r="R69" s="38" t="n">
        <f aca="false">Q70/100</f>
        <v>0</v>
      </c>
      <c r="S69" s="108"/>
      <c r="T69" s="109" t="n">
        <f aca="false">(N69*S69)/1000</f>
        <v>0</v>
      </c>
      <c r="U69" s="103"/>
      <c r="V69" s="103"/>
      <c r="W69" s="103"/>
      <c r="X69" s="111"/>
      <c r="Y69" s="111"/>
      <c r="Z69" s="111"/>
      <c r="AA69" s="103"/>
      <c r="AB69" s="53"/>
      <c r="AC69" s="54" t="n">
        <f aca="false">R69+O71+H69+J70</f>
        <v>0</v>
      </c>
      <c r="AD69" s="54" t="n">
        <f aca="false">AC69*20</f>
        <v>0</v>
      </c>
      <c r="AE69" s="54" t="n">
        <f aca="false">AC69*50</f>
        <v>0</v>
      </c>
      <c r="AF69" s="54" t="n">
        <f aca="false">AC69*250</f>
        <v>0</v>
      </c>
      <c r="AG69" s="54" t="n">
        <f aca="false">AC69*1000</f>
        <v>0</v>
      </c>
      <c r="AH69" s="54" t="n">
        <f aca="false">AC69*5000</f>
        <v>0</v>
      </c>
    </row>
    <row r="70" customFormat="false" ht="15" hidden="false" customHeight="true" outlineLevel="0" collapsed="false">
      <c r="B70" s="102"/>
      <c r="C70" s="14"/>
      <c r="D70" s="103"/>
      <c r="E70" s="33"/>
      <c r="F70" s="104"/>
      <c r="G70" s="33"/>
      <c r="H70" s="104"/>
      <c r="I70" s="36"/>
      <c r="J70" s="32"/>
      <c r="K70" s="32"/>
      <c r="L70" s="32"/>
      <c r="M70" s="103"/>
      <c r="N70" s="105"/>
      <c r="O70" s="106"/>
      <c r="P70" s="103"/>
      <c r="Q70" s="33"/>
      <c r="R70" s="38"/>
      <c r="S70" s="108"/>
      <c r="T70" s="109"/>
      <c r="U70" s="103"/>
      <c r="V70" s="103"/>
      <c r="W70" s="103"/>
      <c r="X70" s="111"/>
      <c r="Y70" s="111"/>
      <c r="Z70" s="111"/>
      <c r="AA70" s="103"/>
      <c r="AB70" s="53"/>
      <c r="AC70" s="54"/>
      <c r="AD70" s="54"/>
      <c r="AE70" s="54"/>
      <c r="AF70" s="54"/>
      <c r="AG70" s="54"/>
      <c r="AH70" s="54"/>
    </row>
    <row r="71" customFormat="false" ht="15" hidden="false" customHeight="true" outlineLevel="0" collapsed="false">
      <c r="B71" s="102"/>
      <c r="C71" s="14"/>
      <c r="D71" s="103"/>
      <c r="E71" s="33"/>
      <c r="F71" s="104"/>
      <c r="G71" s="33"/>
      <c r="H71" s="104"/>
      <c r="I71" s="36" t="n">
        <f aca="false">I69/2</f>
        <v>0</v>
      </c>
      <c r="J71" s="32"/>
      <c r="K71" s="32"/>
      <c r="L71" s="32"/>
      <c r="M71" s="37"/>
      <c r="N71" s="105"/>
      <c r="O71" s="38" t="n">
        <f aca="false">O69/500</f>
        <v>0</v>
      </c>
      <c r="P71" s="103"/>
      <c r="Q71" s="33"/>
      <c r="R71" s="38"/>
      <c r="S71" s="108"/>
      <c r="T71" s="54" t="n">
        <f aca="false">(N69/15.4323584)*(S69/3.28083989501312)*0.1</f>
        <v>0</v>
      </c>
      <c r="U71" s="103"/>
      <c r="V71" s="103"/>
      <c r="W71" s="103"/>
      <c r="X71" s="111"/>
      <c r="Y71" s="111"/>
      <c r="Z71" s="111"/>
      <c r="AA71" s="103"/>
      <c r="AB71" s="53"/>
      <c r="AC71" s="54"/>
      <c r="AD71" s="54"/>
      <c r="AE71" s="54"/>
      <c r="AF71" s="54"/>
      <c r="AG71" s="54"/>
      <c r="AH71" s="54"/>
    </row>
    <row r="72" customFormat="false" ht="15" hidden="false" customHeight="true" outlineLevel="0" collapsed="false">
      <c r="B72" s="102" t="n">
        <v>23</v>
      </c>
      <c r="C72" s="14" t="s">
        <v>111</v>
      </c>
      <c r="D72" s="103"/>
      <c r="E72" s="33"/>
      <c r="F72" s="104" t="n">
        <f aca="false">E72/15432.3584</f>
        <v>0</v>
      </c>
      <c r="G72" s="33"/>
      <c r="H72" s="104" t="n">
        <f aca="false">G72*F72</f>
        <v>0</v>
      </c>
      <c r="I72" s="36" t="n">
        <f aca="false">IFERROR(15432.3584/G72,0)</f>
        <v>0</v>
      </c>
      <c r="J72" s="103"/>
      <c r="K72" s="32"/>
      <c r="L72" s="32"/>
      <c r="M72" s="103"/>
      <c r="N72" s="105"/>
      <c r="O72" s="106"/>
      <c r="P72" s="103"/>
      <c r="Q72" s="107"/>
      <c r="R72" s="38" t="n">
        <f aca="false">Q73/100</f>
        <v>0</v>
      </c>
      <c r="S72" s="108"/>
      <c r="T72" s="109" t="n">
        <f aca="false">(N72*S72)/1000</f>
        <v>0</v>
      </c>
      <c r="U72" s="103"/>
      <c r="V72" s="103"/>
      <c r="W72" s="103"/>
      <c r="X72" s="111"/>
      <c r="Y72" s="111"/>
      <c r="Z72" s="111"/>
      <c r="AA72" s="103"/>
      <c r="AB72" s="53"/>
      <c r="AC72" s="54" t="n">
        <f aca="false">R72+O74+H72+J73</f>
        <v>0</v>
      </c>
      <c r="AD72" s="54" t="n">
        <f aca="false">AC72*20</f>
        <v>0</v>
      </c>
      <c r="AE72" s="54" t="n">
        <f aca="false">AC72*50</f>
        <v>0</v>
      </c>
      <c r="AF72" s="54" t="n">
        <f aca="false">AC72*250</f>
        <v>0</v>
      </c>
      <c r="AG72" s="54" t="n">
        <f aca="false">AC72*1000</f>
        <v>0</v>
      </c>
      <c r="AH72" s="54" t="n">
        <f aca="false">AC72*5000</f>
        <v>0</v>
      </c>
    </row>
    <row r="73" customFormat="false" ht="15" hidden="false" customHeight="true" outlineLevel="0" collapsed="false">
      <c r="B73" s="102"/>
      <c r="C73" s="14"/>
      <c r="D73" s="103"/>
      <c r="E73" s="33"/>
      <c r="F73" s="104"/>
      <c r="G73" s="33"/>
      <c r="H73" s="104"/>
      <c r="I73" s="36"/>
      <c r="J73" s="32"/>
      <c r="K73" s="32"/>
      <c r="L73" s="32"/>
      <c r="M73" s="103"/>
      <c r="N73" s="105"/>
      <c r="O73" s="106"/>
      <c r="P73" s="103"/>
      <c r="Q73" s="33"/>
      <c r="R73" s="38"/>
      <c r="S73" s="108"/>
      <c r="T73" s="109"/>
      <c r="U73" s="103"/>
      <c r="V73" s="103"/>
      <c r="W73" s="103"/>
      <c r="X73" s="111"/>
      <c r="Y73" s="111"/>
      <c r="Z73" s="111"/>
      <c r="AA73" s="103"/>
      <c r="AB73" s="53"/>
      <c r="AC73" s="54"/>
      <c r="AD73" s="54"/>
      <c r="AE73" s="54"/>
      <c r="AF73" s="54"/>
      <c r="AG73" s="54"/>
      <c r="AH73" s="54"/>
    </row>
    <row r="74" customFormat="false" ht="15" hidden="false" customHeight="true" outlineLevel="0" collapsed="false">
      <c r="B74" s="102"/>
      <c r="C74" s="14"/>
      <c r="D74" s="103"/>
      <c r="E74" s="33"/>
      <c r="F74" s="104"/>
      <c r="G74" s="33"/>
      <c r="H74" s="104"/>
      <c r="I74" s="36" t="n">
        <f aca="false">I72/2</f>
        <v>0</v>
      </c>
      <c r="J74" s="32"/>
      <c r="K74" s="32"/>
      <c r="L74" s="32"/>
      <c r="M74" s="37"/>
      <c r="N74" s="105"/>
      <c r="O74" s="38" t="n">
        <f aca="false">O72/500</f>
        <v>0</v>
      </c>
      <c r="P74" s="103"/>
      <c r="Q74" s="33"/>
      <c r="R74" s="38"/>
      <c r="S74" s="108"/>
      <c r="T74" s="54" t="n">
        <f aca="false">(N72/15.4323584)*(S72/3.28083989501312)*0.1</f>
        <v>0</v>
      </c>
      <c r="U74" s="103"/>
      <c r="V74" s="103"/>
      <c r="W74" s="103"/>
      <c r="X74" s="111"/>
      <c r="Y74" s="111"/>
      <c r="Z74" s="111"/>
      <c r="AA74" s="103"/>
      <c r="AB74" s="53"/>
      <c r="AC74" s="54"/>
      <c r="AD74" s="54"/>
      <c r="AE74" s="54"/>
      <c r="AF74" s="54"/>
      <c r="AG74" s="54"/>
      <c r="AH74" s="54"/>
    </row>
    <row r="75" customFormat="false" ht="15" hidden="false" customHeight="true" outlineLevel="0" collapsed="false">
      <c r="B75" s="102" t="n">
        <v>24</v>
      </c>
      <c r="C75" s="14" t="s">
        <v>111</v>
      </c>
      <c r="D75" s="103"/>
      <c r="E75" s="33"/>
      <c r="F75" s="104" t="n">
        <f aca="false">E75/15432.3584</f>
        <v>0</v>
      </c>
      <c r="G75" s="33"/>
      <c r="H75" s="104" t="n">
        <f aca="false">G75*F75</f>
        <v>0</v>
      </c>
      <c r="I75" s="36" t="n">
        <f aca="false">IFERROR(15432.3584/G75,0)</f>
        <v>0</v>
      </c>
      <c r="J75" s="103"/>
      <c r="K75" s="32"/>
      <c r="L75" s="32"/>
      <c r="M75" s="103"/>
      <c r="N75" s="105"/>
      <c r="O75" s="106"/>
      <c r="P75" s="103"/>
      <c r="Q75" s="107"/>
      <c r="R75" s="38" t="n">
        <f aca="false">Q76/100</f>
        <v>0</v>
      </c>
      <c r="S75" s="108"/>
      <c r="T75" s="109" t="n">
        <f aca="false">(N75*S75)/1000</f>
        <v>0</v>
      </c>
      <c r="U75" s="103"/>
      <c r="V75" s="103"/>
      <c r="W75" s="103"/>
      <c r="X75" s="111"/>
      <c r="Y75" s="111"/>
      <c r="Z75" s="111"/>
      <c r="AA75" s="103"/>
      <c r="AB75" s="53"/>
      <c r="AC75" s="54" t="n">
        <f aca="false">R75+O77+H75+J76</f>
        <v>0</v>
      </c>
      <c r="AD75" s="54" t="n">
        <f aca="false">AC75*20</f>
        <v>0</v>
      </c>
      <c r="AE75" s="54" t="n">
        <f aca="false">AC75*50</f>
        <v>0</v>
      </c>
      <c r="AF75" s="54" t="n">
        <f aca="false">AC75*250</f>
        <v>0</v>
      </c>
      <c r="AG75" s="54" t="n">
        <f aca="false">AC75*1000</f>
        <v>0</v>
      </c>
      <c r="AH75" s="54" t="n">
        <f aca="false">AC75*5000</f>
        <v>0</v>
      </c>
    </row>
    <row r="76" customFormat="false" ht="15" hidden="false" customHeight="true" outlineLevel="0" collapsed="false">
      <c r="B76" s="102"/>
      <c r="C76" s="14"/>
      <c r="D76" s="103"/>
      <c r="E76" s="33"/>
      <c r="F76" s="104"/>
      <c r="G76" s="33"/>
      <c r="H76" s="104"/>
      <c r="I76" s="36"/>
      <c r="J76" s="32"/>
      <c r="K76" s="32"/>
      <c r="L76" s="32"/>
      <c r="M76" s="103"/>
      <c r="N76" s="105"/>
      <c r="O76" s="106"/>
      <c r="P76" s="103"/>
      <c r="Q76" s="33"/>
      <c r="R76" s="38"/>
      <c r="S76" s="108"/>
      <c r="T76" s="109"/>
      <c r="U76" s="103"/>
      <c r="V76" s="103"/>
      <c r="W76" s="103"/>
      <c r="X76" s="111"/>
      <c r="Y76" s="111"/>
      <c r="Z76" s="111"/>
      <c r="AA76" s="103"/>
      <c r="AB76" s="53"/>
      <c r="AC76" s="54"/>
      <c r="AD76" s="54"/>
      <c r="AE76" s="54"/>
      <c r="AF76" s="54"/>
      <c r="AG76" s="54"/>
      <c r="AH76" s="54"/>
    </row>
    <row r="77" customFormat="false" ht="15" hidden="false" customHeight="true" outlineLevel="0" collapsed="false">
      <c r="B77" s="102"/>
      <c r="C77" s="14"/>
      <c r="D77" s="103"/>
      <c r="E77" s="33"/>
      <c r="F77" s="104"/>
      <c r="G77" s="33"/>
      <c r="H77" s="104"/>
      <c r="I77" s="36" t="n">
        <f aca="false">I75/2</f>
        <v>0</v>
      </c>
      <c r="J77" s="32"/>
      <c r="K77" s="32"/>
      <c r="L77" s="32"/>
      <c r="M77" s="37"/>
      <c r="N77" s="105"/>
      <c r="O77" s="38" t="n">
        <f aca="false">O75/500</f>
        <v>0</v>
      </c>
      <c r="P77" s="103"/>
      <c r="Q77" s="33"/>
      <c r="R77" s="38"/>
      <c r="S77" s="108"/>
      <c r="T77" s="54" t="n">
        <f aca="false">(N75/15.4323584)*(S75/3.28083989501312)*0.1</f>
        <v>0</v>
      </c>
      <c r="U77" s="103"/>
      <c r="V77" s="103"/>
      <c r="W77" s="103"/>
      <c r="X77" s="111"/>
      <c r="Y77" s="111"/>
      <c r="Z77" s="111"/>
      <c r="AA77" s="103"/>
      <c r="AB77" s="53"/>
      <c r="AC77" s="54"/>
      <c r="AD77" s="54"/>
      <c r="AE77" s="54"/>
      <c r="AF77" s="54"/>
      <c r="AG77" s="54"/>
      <c r="AH77" s="54"/>
    </row>
    <row r="78" customFormat="false" ht="15" hidden="false" customHeight="true" outlineLevel="0" collapsed="false">
      <c r="B78" s="102" t="n">
        <v>25</v>
      </c>
      <c r="C78" s="14" t="s">
        <v>111</v>
      </c>
      <c r="D78" s="103"/>
      <c r="E78" s="33"/>
      <c r="F78" s="104" t="n">
        <f aca="false">E78/15432.3584</f>
        <v>0</v>
      </c>
      <c r="G78" s="33"/>
      <c r="H78" s="104" t="n">
        <f aca="false">G78*F78</f>
        <v>0</v>
      </c>
      <c r="I78" s="36" t="n">
        <f aca="false">IFERROR(15432.3584/G78,0)</f>
        <v>0</v>
      </c>
      <c r="J78" s="103"/>
      <c r="K78" s="32"/>
      <c r="L78" s="32"/>
      <c r="M78" s="103"/>
      <c r="N78" s="105"/>
      <c r="O78" s="106"/>
      <c r="P78" s="103"/>
      <c r="Q78" s="107"/>
      <c r="R78" s="38" t="n">
        <f aca="false">Q79/100</f>
        <v>0</v>
      </c>
      <c r="S78" s="108"/>
      <c r="T78" s="109" t="n">
        <f aca="false">(N78*S78)/1000</f>
        <v>0</v>
      </c>
      <c r="U78" s="103"/>
      <c r="V78" s="103"/>
      <c r="W78" s="103"/>
      <c r="X78" s="111"/>
      <c r="Y78" s="111"/>
      <c r="Z78" s="111"/>
      <c r="AA78" s="103"/>
      <c r="AB78" s="53"/>
      <c r="AC78" s="54" t="n">
        <f aca="false">R78+O80+H78+J79</f>
        <v>0</v>
      </c>
      <c r="AD78" s="54" t="n">
        <f aca="false">AC78*20</f>
        <v>0</v>
      </c>
      <c r="AE78" s="54" t="n">
        <f aca="false">AC78*50</f>
        <v>0</v>
      </c>
      <c r="AF78" s="54" t="n">
        <f aca="false">AC78*250</f>
        <v>0</v>
      </c>
      <c r="AG78" s="54" t="n">
        <f aca="false">AC78*1000</f>
        <v>0</v>
      </c>
      <c r="AH78" s="54" t="n">
        <f aca="false">AC78*5000</f>
        <v>0</v>
      </c>
    </row>
    <row r="79" customFormat="false" ht="15" hidden="false" customHeight="true" outlineLevel="0" collapsed="false">
      <c r="B79" s="102"/>
      <c r="C79" s="14"/>
      <c r="D79" s="103"/>
      <c r="E79" s="33"/>
      <c r="F79" s="104"/>
      <c r="G79" s="33"/>
      <c r="H79" s="104"/>
      <c r="I79" s="36"/>
      <c r="J79" s="32"/>
      <c r="K79" s="32"/>
      <c r="L79" s="32"/>
      <c r="M79" s="103"/>
      <c r="N79" s="105"/>
      <c r="O79" s="106"/>
      <c r="P79" s="103"/>
      <c r="Q79" s="33"/>
      <c r="R79" s="38"/>
      <c r="S79" s="108"/>
      <c r="T79" s="109"/>
      <c r="U79" s="103"/>
      <c r="V79" s="103"/>
      <c r="W79" s="103"/>
      <c r="X79" s="111"/>
      <c r="Y79" s="111"/>
      <c r="Z79" s="111"/>
      <c r="AA79" s="103"/>
      <c r="AB79" s="53"/>
      <c r="AC79" s="54"/>
      <c r="AD79" s="54"/>
      <c r="AE79" s="54"/>
      <c r="AF79" s="54"/>
      <c r="AG79" s="54"/>
      <c r="AH79" s="54"/>
    </row>
    <row r="80" customFormat="false" ht="15" hidden="false" customHeight="true" outlineLevel="0" collapsed="false">
      <c r="B80" s="102"/>
      <c r="C80" s="14"/>
      <c r="D80" s="103"/>
      <c r="E80" s="33"/>
      <c r="F80" s="104"/>
      <c r="G80" s="33"/>
      <c r="H80" s="104"/>
      <c r="I80" s="36" t="n">
        <f aca="false">I78/2</f>
        <v>0</v>
      </c>
      <c r="J80" s="32"/>
      <c r="K80" s="32"/>
      <c r="L80" s="32"/>
      <c r="M80" s="37"/>
      <c r="N80" s="105"/>
      <c r="O80" s="38" t="n">
        <f aca="false">O78/500</f>
        <v>0</v>
      </c>
      <c r="P80" s="103"/>
      <c r="Q80" s="33"/>
      <c r="R80" s="38"/>
      <c r="S80" s="108"/>
      <c r="T80" s="54" t="n">
        <f aca="false">(N78/15.4323584)*(S78/3.28083989501312)*0.1</f>
        <v>0</v>
      </c>
      <c r="U80" s="103"/>
      <c r="V80" s="103"/>
      <c r="W80" s="103"/>
      <c r="X80" s="111"/>
      <c r="Y80" s="111"/>
      <c r="Z80" s="111"/>
      <c r="AA80" s="103"/>
      <c r="AB80" s="53"/>
      <c r="AC80" s="54"/>
      <c r="AD80" s="54"/>
      <c r="AE80" s="54"/>
      <c r="AF80" s="54"/>
      <c r="AG80" s="54"/>
      <c r="AH80" s="54"/>
    </row>
    <row r="81" customFormat="false" ht="15" hidden="false" customHeight="true" outlineLevel="0" collapsed="false">
      <c r="B81" s="102" t="n">
        <v>26</v>
      </c>
      <c r="C81" s="14" t="s">
        <v>111</v>
      </c>
      <c r="D81" s="103"/>
      <c r="E81" s="33"/>
      <c r="F81" s="104" t="n">
        <f aca="false">E81/15432.3584</f>
        <v>0</v>
      </c>
      <c r="G81" s="33"/>
      <c r="H81" s="104" t="n">
        <f aca="false">G81*F81</f>
        <v>0</v>
      </c>
      <c r="I81" s="36" t="n">
        <f aca="false">IFERROR(15432.3584/G81,0)</f>
        <v>0</v>
      </c>
      <c r="J81" s="103"/>
      <c r="K81" s="32"/>
      <c r="L81" s="32"/>
      <c r="M81" s="103"/>
      <c r="N81" s="105"/>
      <c r="O81" s="106"/>
      <c r="P81" s="103"/>
      <c r="Q81" s="107"/>
      <c r="R81" s="38" t="n">
        <f aca="false">Q82/100</f>
        <v>0</v>
      </c>
      <c r="S81" s="108"/>
      <c r="T81" s="109" t="n">
        <f aca="false">(N81*S81)/1000</f>
        <v>0</v>
      </c>
      <c r="U81" s="103"/>
      <c r="V81" s="103"/>
      <c r="W81" s="103"/>
      <c r="X81" s="111"/>
      <c r="Y81" s="111"/>
      <c r="Z81" s="111"/>
      <c r="AA81" s="103"/>
      <c r="AB81" s="53"/>
      <c r="AC81" s="54" t="n">
        <f aca="false">R81+O83+H81+J82</f>
        <v>0</v>
      </c>
      <c r="AD81" s="54" t="n">
        <f aca="false">AC81*20</f>
        <v>0</v>
      </c>
      <c r="AE81" s="54" t="n">
        <f aca="false">AC81*50</f>
        <v>0</v>
      </c>
      <c r="AF81" s="54" t="n">
        <f aca="false">AC81*250</f>
        <v>0</v>
      </c>
      <c r="AG81" s="54" t="n">
        <f aca="false">AC81*1000</f>
        <v>0</v>
      </c>
      <c r="AH81" s="54" t="n">
        <f aca="false">AC81*5000</f>
        <v>0</v>
      </c>
    </row>
    <row r="82" customFormat="false" ht="15" hidden="false" customHeight="true" outlineLevel="0" collapsed="false">
      <c r="B82" s="102"/>
      <c r="C82" s="14"/>
      <c r="D82" s="103"/>
      <c r="E82" s="33"/>
      <c r="F82" s="104"/>
      <c r="G82" s="33"/>
      <c r="H82" s="104"/>
      <c r="I82" s="36"/>
      <c r="J82" s="32"/>
      <c r="K82" s="32"/>
      <c r="L82" s="32"/>
      <c r="M82" s="103"/>
      <c r="N82" s="105"/>
      <c r="O82" s="106"/>
      <c r="P82" s="103"/>
      <c r="Q82" s="33"/>
      <c r="R82" s="38"/>
      <c r="S82" s="108"/>
      <c r="T82" s="109"/>
      <c r="U82" s="103"/>
      <c r="V82" s="103"/>
      <c r="W82" s="103"/>
      <c r="X82" s="111"/>
      <c r="Y82" s="111"/>
      <c r="Z82" s="111"/>
      <c r="AA82" s="103"/>
      <c r="AB82" s="53"/>
      <c r="AC82" s="54"/>
      <c r="AD82" s="54"/>
      <c r="AE82" s="54"/>
      <c r="AF82" s="54"/>
      <c r="AG82" s="54"/>
      <c r="AH82" s="54"/>
    </row>
    <row r="83" customFormat="false" ht="15" hidden="false" customHeight="true" outlineLevel="0" collapsed="false">
      <c r="B83" s="102"/>
      <c r="C83" s="14"/>
      <c r="D83" s="103"/>
      <c r="E83" s="33"/>
      <c r="F83" s="104"/>
      <c r="G83" s="33"/>
      <c r="H83" s="104"/>
      <c r="I83" s="36" t="n">
        <f aca="false">I81/2</f>
        <v>0</v>
      </c>
      <c r="J83" s="32"/>
      <c r="K83" s="32"/>
      <c r="L83" s="32"/>
      <c r="M83" s="37"/>
      <c r="N83" s="105"/>
      <c r="O83" s="38" t="n">
        <f aca="false">O81/500</f>
        <v>0</v>
      </c>
      <c r="P83" s="103"/>
      <c r="Q83" s="33"/>
      <c r="R83" s="38"/>
      <c r="S83" s="108"/>
      <c r="T83" s="54" t="n">
        <f aca="false">(N81/15.4323584)*(S81/3.28083989501312)*0.1</f>
        <v>0</v>
      </c>
      <c r="U83" s="103"/>
      <c r="V83" s="103"/>
      <c r="W83" s="103"/>
      <c r="X83" s="111"/>
      <c r="Y83" s="111"/>
      <c r="Z83" s="111"/>
      <c r="AA83" s="103"/>
      <c r="AB83" s="53"/>
      <c r="AC83" s="54"/>
      <c r="AD83" s="54"/>
      <c r="AE83" s="54"/>
      <c r="AF83" s="54"/>
      <c r="AG83" s="54"/>
      <c r="AH83" s="54"/>
    </row>
    <row r="84" customFormat="false" ht="15" hidden="false" customHeight="true" outlineLevel="0" collapsed="false">
      <c r="B84" s="102" t="n">
        <v>27</v>
      </c>
      <c r="C84" s="14" t="s">
        <v>111</v>
      </c>
      <c r="D84" s="103"/>
      <c r="E84" s="33"/>
      <c r="F84" s="104" t="n">
        <f aca="false">E84/15432.3584</f>
        <v>0</v>
      </c>
      <c r="G84" s="33"/>
      <c r="H84" s="104" t="n">
        <f aca="false">G84*F84</f>
        <v>0</v>
      </c>
      <c r="I84" s="36" t="n">
        <f aca="false">IFERROR(15432.3584/G84,0)</f>
        <v>0</v>
      </c>
      <c r="J84" s="103"/>
      <c r="K84" s="32"/>
      <c r="L84" s="32"/>
      <c r="M84" s="103"/>
      <c r="N84" s="105"/>
      <c r="O84" s="106"/>
      <c r="P84" s="103"/>
      <c r="Q84" s="107"/>
      <c r="R84" s="38" t="n">
        <f aca="false">Q85/100</f>
        <v>0</v>
      </c>
      <c r="S84" s="108"/>
      <c r="T84" s="109" t="n">
        <f aca="false">(N84*S84)/1000</f>
        <v>0</v>
      </c>
      <c r="U84" s="103"/>
      <c r="V84" s="103"/>
      <c r="W84" s="103"/>
      <c r="X84" s="111"/>
      <c r="Y84" s="111"/>
      <c r="Z84" s="111"/>
      <c r="AA84" s="103"/>
      <c r="AB84" s="53"/>
      <c r="AC84" s="54" t="n">
        <f aca="false">R84+O86+H84+J85</f>
        <v>0</v>
      </c>
      <c r="AD84" s="54" t="n">
        <f aca="false">AC84*20</f>
        <v>0</v>
      </c>
      <c r="AE84" s="54" t="n">
        <f aca="false">AC84*50</f>
        <v>0</v>
      </c>
      <c r="AF84" s="54" t="n">
        <f aca="false">AC84*250</f>
        <v>0</v>
      </c>
      <c r="AG84" s="54" t="n">
        <f aca="false">AC84*1000</f>
        <v>0</v>
      </c>
      <c r="AH84" s="54" t="n">
        <f aca="false">AC84*5000</f>
        <v>0</v>
      </c>
    </row>
    <row r="85" customFormat="false" ht="15" hidden="false" customHeight="true" outlineLevel="0" collapsed="false">
      <c r="B85" s="102"/>
      <c r="C85" s="14"/>
      <c r="D85" s="103"/>
      <c r="E85" s="33"/>
      <c r="F85" s="104"/>
      <c r="G85" s="33"/>
      <c r="H85" s="104"/>
      <c r="I85" s="36"/>
      <c r="J85" s="32"/>
      <c r="K85" s="32"/>
      <c r="L85" s="32"/>
      <c r="M85" s="103"/>
      <c r="N85" s="105"/>
      <c r="O85" s="106"/>
      <c r="P85" s="103"/>
      <c r="Q85" s="33"/>
      <c r="R85" s="38"/>
      <c r="S85" s="108"/>
      <c r="T85" s="109"/>
      <c r="U85" s="103"/>
      <c r="V85" s="103"/>
      <c r="W85" s="103"/>
      <c r="X85" s="111"/>
      <c r="Y85" s="111"/>
      <c r="Z85" s="111"/>
      <c r="AA85" s="103"/>
      <c r="AB85" s="53"/>
      <c r="AC85" s="54"/>
      <c r="AD85" s="54"/>
      <c r="AE85" s="54"/>
      <c r="AF85" s="54"/>
      <c r="AG85" s="54"/>
      <c r="AH85" s="54"/>
    </row>
    <row r="86" customFormat="false" ht="15" hidden="false" customHeight="true" outlineLevel="0" collapsed="false">
      <c r="B86" s="102"/>
      <c r="C86" s="14"/>
      <c r="D86" s="103"/>
      <c r="E86" s="33"/>
      <c r="F86" s="104"/>
      <c r="G86" s="33"/>
      <c r="H86" s="104"/>
      <c r="I86" s="36" t="n">
        <f aca="false">I84/2</f>
        <v>0</v>
      </c>
      <c r="J86" s="32"/>
      <c r="K86" s="32"/>
      <c r="L86" s="32"/>
      <c r="M86" s="37"/>
      <c r="N86" s="105"/>
      <c r="O86" s="38" t="n">
        <f aca="false">O84/500</f>
        <v>0</v>
      </c>
      <c r="P86" s="103"/>
      <c r="Q86" s="33"/>
      <c r="R86" s="38"/>
      <c r="S86" s="108"/>
      <c r="T86" s="54" t="n">
        <f aca="false">(N84/15.4323584)*(S84/3.28083989501312)*0.1</f>
        <v>0</v>
      </c>
      <c r="U86" s="103"/>
      <c r="V86" s="103"/>
      <c r="W86" s="103"/>
      <c r="X86" s="111"/>
      <c r="Y86" s="111"/>
      <c r="Z86" s="111"/>
      <c r="AA86" s="103"/>
      <c r="AB86" s="53"/>
      <c r="AC86" s="54"/>
      <c r="AD86" s="54"/>
      <c r="AE86" s="54"/>
      <c r="AF86" s="54"/>
      <c r="AG86" s="54"/>
      <c r="AH86" s="54"/>
    </row>
    <row r="87" customFormat="false" ht="15" hidden="false" customHeight="true" outlineLevel="0" collapsed="false">
      <c r="B87" s="102" t="n">
        <v>28</v>
      </c>
      <c r="C87" s="14" t="s">
        <v>111</v>
      </c>
      <c r="D87" s="103"/>
      <c r="E87" s="33"/>
      <c r="F87" s="104" t="n">
        <f aca="false">E87/15432.3584</f>
        <v>0</v>
      </c>
      <c r="G87" s="33"/>
      <c r="H87" s="104" t="n">
        <f aca="false">G87*F87</f>
        <v>0</v>
      </c>
      <c r="I87" s="36" t="n">
        <f aca="false">IFERROR(15432.3584/G87,0)</f>
        <v>0</v>
      </c>
      <c r="J87" s="103"/>
      <c r="K87" s="32"/>
      <c r="L87" s="32"/>
      <c r="M87" s="103"/>
      <c r="N87" s="105"/>
      <c r="O87" s="106"/>
      <c r="P87" s="103"/>
      <c r="Q87" s="107"/>
      <c r="R87" s="38" t="n">
        <f aca="false">Q88/100</f>
        <v>0</v>
      </c>
      <c r="S87" s="108"/>
      <c r="T87" s="109" t="n">
        <f aca="false">(N87*S87)/1000</f>
        <v>0</v>
      </c>
      <c r="U87" s="103"/>
      <c r="V87" s="103"/>
      <c r="W87" s="103"/>
      <c r="X87" s="111"/>
      <c r="Y87" s="111"/>
      <c r="Z87" s="111"/>
      <c r="AA87" s="103"/>
      <c r="AB87" s="53"/>
      <c r="AC87" s="54" t="n">
        <f aca="false">R87+O89+H87+J88</f>
        <v>0</v>
      </c>
      <c r="AD87" s="54" t="n">
        <f aca="false">AC87*20</f>
        <v>0</v>
      </c>
      <c r="AE87" s="54" t="n">
        <f aca="false">AC87*50</f>
        <v>0</v>
      </c>
      <c r="AF87" s="54" t="n">
        <f aca="false">AC87*250</f>
        <v>0</v>
      </c>
      <c r="AG87" s="54" t="n">
        <f aca="false">AC87*1000</f>
        <v>0</v>
      </c>
      <c r="AH87" s="54" t="n">
        <f aca="false">AC87*5000</f>
        <v>0</v>
      </c>
    </row>
    <row r="88" customFormat="false" ht="15" hidden="false" customHeight="true" outlineLevel="0" collapsed="false">
      <c r="B88" s="102"/>
      <c r="C88" s="14"/>
      <c r="D88" s="103"/>
      <c r="E88" s="33"/>
      <c r="F88" s="104"/>
      <c r="G88" s="33"/>
      <c r="H88" s="104"/>
      <c r="I88" s="36"/>
      <c r="J88" s="32"/>
      <c r="K88" s="32"/>
      <c r="L88" s="32"/>
      <c r="M88" s="103"/>
      <c r="N88" s="105"/>
      <c r="O88" s="106"/>
      <c r="P88" s="103"/>
      <c r="Q88" s="33"/>
      <c r="R88" s="38"/>
      <c r="S88" s="108"/>
      <c r="T88" s="109"/>
      <c r="U88" s="103"/>
      <c r="V88" s="103"/>
      <c r="W88" s="103"/>
      <c r="X88" s="111"/>
      <c r="Y88" s="111"/>
      <c r="Z88" s="111"/>
      <c r="AA88" s="103"/>
      <c r="AB88" s="53"/>
      <c r="AC88" s="54"/>
      <c r="AD88" s="54"/>
      <c r="AE88" s="54"/>
      <c r="AF88" s="54"/>
      <c r="AG88" s="54"/>
      <c r="AH88" s="54"/>
    </row>
    <row r="89" customFormat="false" ht="15" hidden="false" customHeight="true" outlineLevel="0" collapsed="false">
      <c r="B89" s="102"/>
      <c r="C89" s="14"/>
      <c r="D89" s="103"/>
      <c r="E89" s="33"/>
      <c r="F89" s="104"/>
      <c r="G89" s="33"/>
      <c r="H89" s="104"/>
      <c r="I89" s="36" t="n">
        <f aca="false">I87/2</f>
        <v>0</v>
      </c>
      <c r="J89" s="32"/>
      <c r="K89" s="32"/>
      <c r="L89" s="32"/>
      <c r="M89" s="37"/>
      <c r="N89" s="105"/>
      <c r="O89" s="38" t="n">
        <f aca="false">O87/500</f>
        <v>0</v>
      </c>
      <c r="P89" s="103"/>
      <c r="Q89" s="33"/>
      <c r="R89" s="38"/>
      <c r="S89" s="108"/>
      <c r="T89" s="54" t="n">
        <f aca="false">(N87/15.4323584)*(S87/3.28083989501312)*0.1</f>
        <v>0</v>
      </c>
      <c r="U89" s="103"/>
      <c r="V89" s="103"/>
      <c r="W89" s="103"/>
      <c r="X89" s="111"/>
      <c r="Y89" s="111"/>
      <c r="Z89" s="111"/>
      <c r="AA89" s="103"/>
      <c r="AB89" s="53"/>
      <c r="AC89" s="54"/>
      <c r="AD89" s="54"/>
      <c r="AE89" s="54"/>
      <c r="AF89" s="54"/>
      <c r="AG89" s="54"/>
      <c r="AH89" s="54"/>
    </row>
    <row r="90" customFormat="false" ht="15" hidden="false" customHeight="true" outlineLevel="0" collapsed="false">
      <c r="B90" s="102" t="n">
        <v>29</v>
      </c>
      <c r="C90" s="14" t="s">
        <v>111</v>
      </c>
      <c r="D90" s="103"/>
      <c r="E90" s="33"/>
      <c r="F90" s="104" t="n">
        <f aca="false">E90/15432.3584</f>
        <v>0</v>
      </c>
      <c r="G90" s="33"/>
      <c r="H90" s="104" t="n">
        <f aca="false">G90*F90</f>
        <v>0</v>
      </c>
      <c r="I90" s="36" t="n">
        <f aca="false">IFERROR(15432.3584/G90,0)</f>
        <v>0</v>
      </c>
      <c r="J90" s="103"/>
      <c r="K90" s="32"/>
      <c r="L90" s="32"/>
      <c r="M90" s="103"/>
      <c r="N90" s="105"/>
      <c r="O90" s="106"/>
      <c r="P90" s="103"/>
      <c r="Q90" s="107"/>
      <c r="R90" s="38" t="n">
        <f aca="false">Q91/100</f>
        <v>0</v>
      </c>
      <c r="S90" s="108"/>
      <c r="T90" s="109" t="n">
        <f aca="false">(N90*S90)/1000</f>
        <v>0</v>
      </c>
      <c r="U90" s="103"/>
      <c r="V90" s="103"/>
      <c r="W90" s="103"/>
      <c r="X90" s="111"/>
      <c r="Y90" s="111"/>
      <c r="Z90" s="111"/>
      <c r="AA90" s="103"/>
      <c r="AB90" s="53"/>
      <c r="AC90" s="54" t="n">
        <f aca="false">R90+O92+H90+J91</f>
        <v>0</v>
      </c>
      <c r="AD90" s="54" t="n">
        <f aca="false">AC90*20</f>
        <v>0</v>
      </c>
      <c r="AE90" s="54" t="n">
        <f aca="false">AC90*50</f>
        <v>0</v>
      </c>
      <c r="AF90" s="54" t="n">
        <f aca="false">AC90*250</f>
        <v>0</v>
      </c>
      <c r="AG90" s="54" t="n">
        <f aca="false">AC90*1000</f>
        <v>0</v>
      </c>
      <c r="AH90" s="54" t="n">
        <f aca="false">AC90*5000</f>
        <v>0</v>
      </c>
    </row>
    <row r="91" customFormat="false" ht="15" hidden="false" customHeight="true" outlineLevel="0" collapsed="false">
      <c r="B91" s="102"/>
      <c r="C91" s="14"/>
      <c r="D91" s="103"/>
      <c r="E91" s="33"/>
      <c r="F91" s="104"/>
      <c r="G91" s="33"/>
      <c r="H91" s="104"/>
      <c r="I91" s="36"/>
      <c r="J91" s="32"/>
      <c r="K91" s="32"/>
      <c r="L91" s="32"/>
      <c r="M91" s="103"/>
      <c r="N91" s="105"/>
      <c r="O91" s="106"/>
      <c r="P91" s="103"/>
      <c r="Q91" s="33"/>
      <c r="R91" s="38"/>
      <c r="S91" s="108"/>
      <c r="T91" s="109"/>
      <c r="U91" s="103"/>
      <c r="V91" s="103"/>
      <c r="W91" s="103"/>
      <c r="X91" s="111"/>
      <c r="Y91" s="111"/>
      <c r="Z91" s="111"/>
      <c r="AA91" s="103"/>
      <c r="AB91" s="53"/>
      <c r="AC91" s="54"/>
      <c r="AD91" s="54"/>
      <c r="AE91" s="54"/>
      <c r="AF91" s="54"/>
      <c r="AG91" s="54"/>
      <c r="AH91" s="54"/>
    </row>
    <row r="92" customFormat="false" ht="15" hidden="false" customHeight="true" outlineLevel="0" collapsed="false">
      <c r="B92" s="102"/>
      <c r="C92" s="14"/>
      <c r="D92" s="103"/>
      <c r="E92" s="33"/>
      <c r="F92" s="104"/>
      <c r="G92" s="33"/>
      <c r="H92" s="104"/>
      <c r="I92" s="36" t="n">
        <f aca="false">I90/2</f>
        <v>0</v>
      </c>
      <c r="J92" s="32"/>
      <c r="K92" s="32"/>
      <c r="L92" s="32"/>
      <c r="M92" s="37"/>
      <c r="N92" s="105"/>
      <c r="O92" s="38" t="n">
        <f aca="false">O90/500</f>
        <v>0</v>
      </c>
      <c r="P92" s="103"/>
      <c r="Q92" s="33"/>
      <c r="R92" s="38"/>
      <c r="S92" s="108"/>
      <c r="T92" s="54" t="n">
        <f aca="false">(N90/15.4323584)*(S90/3.28083989501312)*0.1</f>
        <v>0</v>
      </c>
      <c r="U92" s="103"/>
      <c r="V92" s="103"/>
      <c r="W92" s="103"/>
      <c r="X92" s="111"/>
      <c r="Y92" s="111"/>
      <c r="Z92" s="111"/>
      <c r="AA92" s="103"/>
      <c r="AB92" s="53"/>
      <c r="AC92" s="54"/>
      <c r="AD92" s="54"/>
      <c r="AE92" s="54"/>
      <c r="AF92" s="54"/>
      <c r="AG92" s="54"/>
      <c r="AH92" s="54"/>
    </row>
    <row r="93" customFormat="false" ht="15" hidden="false" customHeight="true" outlineLevel="0" collapsed="false">
      <c r="B93" s="102" t="n">
        <v>30</v>
      </c>
      <c r="C93" s="14" t="s">
        <v>111</v>
      </c>
      <c r="D93" s="103"/>
      <c r="E93" s="33"/>
      <c r="F93" s="104" t="n">
        <f aca="false">E93/15432.3584</f>
        <v>0</v>
      </c>
      <c r="G93" s="33"/>
      <c r="H93" s="104" t="n">
        <f aca="false">G93*F93</f>
        <v>0</v>
      </c>
      <c r="I93" s="36" t="n">
        <f aca="false">IFERROR(15432.3584/G93,0)</f>
        <v>0</v>
      </c>
      <c r="J93" s="103"/>
      <c r="K93" s="32"/>
      <c r="L93" s="32"/>
      <c r="M93" s="103"/>
      <c r="N93" s="105"/>
      <c r="O93" s="106"/>
      <c r="P93" s="103"/>
      <c r="Q93" s="107"/>
      <c r="R93" s="38" t="n">
        <f aca="false">Q94/100</f>
        <v>0</v>
      </c>
      <c r="S93" s="108"/>
      <c r="T93" s="109" t="n">
        <f aca="false">(N93*S93)/1000</f>
        <v>0</v>
      </c>
      <c r="U93" s="103"/>
      <c r="V93" s="103"/>
      <c r="W93" s="103"/>
      <c r="X93" s="111"/>
      <c r="Y93" s="111"/>
      <c r="Z93" s="111"/>
      <c r="AA93" s="103"/>
      <c r="AB93" s="53"/>
      <c r="AC93" s="54" t="n">
        <f aca="false">R93+O95+H93+J94</f>
        <v>0</v>
      </c>
      <c r="AD93" s="54" t="n">
        <f aca="false">AC93*20</f>
        <v>0</v>
      </c>
      <c r="AE93" s="54" t="n">
        <f aca="false">AC93*50</f>
        <v>0</v>
      </c>
      <c r="AF93" s="54" t="n">
        <f aca="false">AC93*250</f>
        <v>0</v>
      </c>
      <c r="AG93" s="54" t="n">
        <f aca="false">AC93*1000</f>
        <v>0</v>
      </c>
      <c r="AH93" s="54" t="n">
        <f aca="false">AC93*5000</f>
        <v>0</v>
      </c>
    </row>
    <row r="94" customFormat="false" ht="15" hidden="false" customHeight="true" outlineLevel="0" collapsed="false">
      <c r="B94" s="102"/>
      <c r="C94" s="14"/>
      <c r="D94" s="103"/>
      <c r="E94" s="33"/>
      <c r="F94" s="104"/>
      <c r="G94" s="33"/>
      <c r="H94" s="104"/>
      <c r="I94" s="36"/>
      <c r="J94" s="32"/>
      <c r="K94" s="32"/>
      <c r="L94" s="32"/>
      <c r="M94" s="103"/>
      <c r="N94" s="105"/>
      <c r="O94" s="106"/>
      <c r="P94" s="103"/>
      <c r="Q94" s="33"/>
      <c r="R94" s="38"/>
      <c r="S94" s="108"/>
      <c r="T94" s="109"/>
      <c r="U94" s="103"/>
      <c r="V94" s="103"/>
      <c r="W94" s="103"/>
      <c r="X94" s="111"/>
      <c r="Y94" s="111"/>
      <c r="Z94" s="111"/>
      <c r="AA94" s="103"/>
      <c r="AB94" s="53"/>
      <c r="AC94" s="54"/>
      <c r="AD94" s="54"/>
      <c r="AE94" s="54"/>
      <c r="AF94" s="54"/>
      <c r="AG94" s="54"/>
      <c r="AH94" s="54"/>
    </row>
    <row r="95" customFormat="false" ht="15" hidden="false" customHeight="true" outlineLevel="0" collapsed="false">
      <c r="B95" s="102"/>
      <c r="C95" s="14"/>
      <c r="D95" s="103"/>
      <c r="E95" s="33"/>
      <c r="F95" s="104"/>
      <c r="G95" s="33"/>
      <c r="H95" s="104"/>
      <c r="I95" s="36" t="n">
        <f aca="false">I93/2</f>
        <v>0</v>
      </c>
      <c r="J95" s="32"/>
      <c r="K95" s="32"/>
      <c r="L95" s="32"/>
      <c r="M95" s="37"/>
      <c r="N95" s="105"/>
      <c r="O95" s="38" t="n">
        <f aca="false">O93/500</f>
        <v>0</v>
      </c>
      <c r="P95" s="103"/>
      <c r="Q95" s="33"/>
      <c r="R95" s="38"/>
      <c r="S95" s="108"/>
      <c r="T95" s="54" t="n">
        <f aca="false">(N93/15.4323584)*(S93/3.28083989501312)*0.1</f>
        <v>0</v>
      </c>
      <c r="U95" s="103"/>
      <c r="V95" s="103"/>
      <c r="W95" s="103"/>
      <c r="X95" s="111"/>
      <c r="Y95" s="111"/>
      <c r="Z95" s="111"/>
      <c r="AA95" s="103"/>
      <c r="AB95" s="53"/>
      <c r="AC95" s="54"/>
      <c r="AD95" s="54"/>
      <c r="AE95" s="54"/>
      <c r="AF95" s="54"/>
      <c r="AG95" s="54"/>
      <c r="AH95" s="54"/>
    </row>
    <row r="96" customFormat="false" ht="15" hidden="false" customHeight="true" outlineLevel="0" collapsed="false">
      <c r="B96" s="102" t="n">
        <v>31</v>
      </c>
      <c r="C96" s="14" t="s">
        <v>111</v>
      </c>
      <c r="D96" s="103"/>
      <c r="E96" s="33"/>
      <c r="F96" s="104" t="n">
        <f aca="false">E96/15432.3584</f>
        <v>0</v>
      </c>
      <c r="G96" s="33"/>
      <c r="H96" s="104" t="n">
        <f aca="false">G96*F96</f>
        <v>0</v>
      </c>
      <c r="I96" s="36" t="n">
        <f aca="false">IFERROR(15432.3584/G96,0)</f>
        <v>0</v>
      </c>
      <c r="J96" s="103"/>
      <c r="K96" s="32"/>
      <c r="L96" s="32"/>
      <c r="M96" s="103"/>
      <c r="N96" s="105"/>
      <c r="O96" s="106"/>
      <c r="P96" s="103"/>
      <c r="Q96" s="107"/>
      <c r="R96" s="38" t="n">
        <f aca="false">Q97/100</f>
        <v>0</v>
      </c>
      <c r="S96" s="108"/>
      <c r="T96" s="109" t="n">
        <f aca="false">(N96*S96)/1000</f>
        <v>0</v>
      </c>
      <c r="U96" s="103"/>
      <c r="V96" s="103"/>
      <c r="W96" s="103"/>
      <c r="X96" s="111"/>
      <c r="Y96" s="111"/>
      <c r="Z96" s="111"/>
      <c r="AA96" s="103"/>
      <c r="AB96" s="53"/>
      <c r="AC96" s="54" t="n">
        <f aca="false">R96+O98+H96+J97</f>
        <v>0</v>
      </c>
      <c r="AD96" s="54" t="n">
        <f aca="false">AC96*20</f>
        <v>0</v>
      </c>
      <c r="AE96" s="54" t="n">
        <f aca="false">AC96*50</f>
        <v>0</v>
      </c>
      <c r="AF96" s="54" t="n">
        <f aca="false">AC96*250</f>
        <v>0</v>
      </c>
      <c r="AG96" s="54" t="n">
        <f aca="false">AC96*1000</f>
        <v>0</v>
      </c>
      <c r="AH96" s="54" t="n">
        <f aca="false">AC96*5000</f>
        <v>0</v>
      </c>
    </row>
    <row r="97" customFormat="false" ht="15" hidden="false" customHeight="true" outlineLevel="0" collapsed="false">
      <c r="B97" s="102"/>
      <c r="C97" s="14"/>
      <c r="D97" s="103"/>
      <c r="E97" s="33"/>
      <c r="F97" s="104"/>
      <c r="G97" s="33"/>
      <c r="H97" s="104"/>
      <c r="I97" s="36"/>
      <c r="J97" s="32"/>
      <c r="K97" s="32"/>
      <c r="L97" s="32"/>
      <c r="M97" s="103"/>
      <c r="N97" s="105"/>
      <c r="O97" s="106"/>
      <c r="P97" s="103"/>
      <c r="Q97" s="33"/>
      <c r="R97" s="38"/>
      <c r="S97" s="108"/>
      <c r="T97" s="109"/>
      <c r="U97" s="103"/>
      <c r="V97" s="103"/>
      <c r="W97" s="103"/>
      <c r="X97" s="111"/>
      <c r="Y97" s="111"/>
      <c r="Z97" s="111"/>
      <c r="AA97" s="103"/>
      <c r="AB97" s="53"/>
      <c r="AC97" s="54"/>
      <c r="AD97" s="54"/>
      <c r="AE97" s="54"/>
      <c r="AF97" s="54"/>
      <c r="AG97" s="54"/>
      <c r="AH97" s="54"/>
    </row>
    <row r="98" customFormat="false" ht="15" hidden="false" customHeight="true" outlineLevel="0" collapsed="false">
      <c r="B98" s="102"/>
      <c r="C98" s="14"/>
      <c r="D98" s="103"/>
      <c r="E98" s="33"/>
      <c r="F98" s="104"/>
      <c r="G98" s="33"/>
      <c r="H98" s="104"/>
      <c r="I98" s="36" t="n">
        <f aca="false">I96/2</f>
        <v>0</v>
      </c>
      <c r="J98" s="32"/>
      <c r="K98" s="32"/>
      <c r="L98" s="32"/>
      <c r="M98" s="37"/>
      <c r="N98" s="105"/>
      <c r="O98" s="38" t="n">
        <f aca="false">O96/500</f>
        <v>0</v>
      </c>
      <c r="P98" s="103"/>
      <c r="Q98" s="33"/>
      <c r="R98" s="38"/>
      <c r="S98" s="108"/>
      <c r="T98" s="54" t="n">
        <f aca="false">(N96/15.4323584)*(S96/3.28083989501312)*0.1</f>
        <v>0</v>
      </c>
      <c r="U98" s="103"/>
      <c r="V98" s="103"/>
      <c r="W98" s="103"/>
      <c r="X98" s="111"/>
      <c r="Y98" s="111"/>
      <c r="Z98" s="111"/>
      <c r="AA98" s="103"/>
      <c r="AB98" s="53"/>
      <c r="AC98" s="54"/>
      <c r="AD98" s="54"/>
      <c r="AE98" s="54"/>
      <c r="AF98" s="54"/>
      <c r="AG98" s="54"/>
      <c r="AH98" s="54"/>
    </row>
    <row r="99" customFormat="false" ht="15" hidden="false" customHeight="true" outlineLevel="0" collapsed="false">
      <c r="B99" s="102" t="n">
        <v>32</v>
      </c>
      <c r="C99" s="14" t="s">
        <v>111</v>
      </c>
      <c r="D99" s="103"/>
      <c r="E99" s="33"/>
      <c r="F99" s="104" t="n">
        <f aca="false">E99/15432.3584</f>
        <v>0</v>
      </c>
      <c r="G99" s="33"/>
      <c r="H99" s="104" t="n">
        <f aca="false">G99*F99</f>
        <v>0</v>
      </c>
      <c r="I99" s="36" t="n">
        <f aca="false">IFERROR(15432.3584/G99,0)</f>
        <v>0</v>
      </c>
      <c r="J99" s="103"/>
      <c r="K99" s="32"/>
      <c r="L99" s="32"/>
      <c r="M99" s="103"/>
      <c r="N99" s="105"/>
      <c r="O99" s="106"/>
      <c r="P99" s="103"/>
      <c r="Q99" s="107"/>
      <c r="R99" s="38" t="n">
        <f aca="false">Q100/100</f>
        <v>0</v>
      </c>
      <c r="S99" s="108"/>
      <c r="T99" s="109" t="n">
        <f aca="false">(N99*S99)/1000</f>
        <v>0</v>
      </c>
      <c r="U99" s="103"/>
      <c r="V99" s="103"/>
      <c r="W99" s="103"/>
      <c r="X99" s="111"/>
      <c r="Y99" s="111"/>
      <c r="Z99" s="111"/>
      <c r="AA99" s="103"/>
      <c r="AB99" s="53"/>
      <c r="AC99" s="54" t="n">
        <f aca="false">R99+O101+H99+J100</f>
        <v>0</v>
      </c>
      <c r="AD99" s="54" t="n">
        <f aca="false">AC99*20</f>
        <v>0</v>
      </c>
      <c r="AE99" s="54" t="n">
        <f aca="false">AC99*50</f>
        <v>0</v>
      </c>
      <c r="AF99" s="54" t="n">
        <f aca="false">AC99*250</f>
        <v>0</v>
      </c>
      <c r="AG99" s="54" t="n">
        <f aca="false">AC99*1000</f>
        <v>0</v>
      </c>
      <c r="AH99" s="54" t="n">
        <f aca="false">AC99*5000</f>
        <v>0</v>
      </c>
    </row>
    <row r="100" customFormat="false" ht="15" hidden="false" customHeight="true" outlineLevel="0" collapsed="false">
      <c r="B100" s="102"/>
      <c r="C100" s="14"/>
      <c r="D100" s="103"/>
      <c r="E100" s="33"/>
      <c r="F100" s="104"/>
      <c r="G100" s="33"/>
      <c r="H100" s="104"/>
      <c r="I100" s="36"/>
      <c r="J100" s="32"/>
      <c r="K100" s="32"/>
      <c r="L100" s="32"/>
      <c r="M100" s="103"/>
      <c r="N100" s="105"/>
      <c r="O100" s="106"/>
      <c r="P100" s="103"/>
      <c r="Q100" s="33"/>
      <c r="R100" s="38"/>
      <c r="S100" s="108"/>
      <c r="T100" s="109"/>
      <c r="U100" s="103"/>
      <c r="V100" s="103"/>
      <c r="W100" s="103"/>
      <c r="X100" s="111"/>
      <c r="Y100" s="111"/>
      <c r="Z100" s="111"/>
      <c r="AA100" s="103"/>
      <c r="AB100" s="53"/>
      <c r="AC100" s="54"/>
      <c r="AD100" s="54"/>
      <c r="AE100" s="54"/>
      <c r="AF100" s="54"/>
      <c r="AG100" s="54"/>
      <c r="AH100" s="54"/>
    </row>
    <row r="101" customFormat="false" ht="15" hidden="false" customHeight="true" outlineLevel="0" collapsed="false">
      <c r="B101" s="102"/>
      <c r="C101" s="14"/>
      <c r="D101" s="103"/>
      <c r="E101" s="33"/>
      <c r="F101" s="104"/>
      <c r="G101" s="33"/>
      <c r="H101" s="104"/>
      <c r="I101" s="36" t="n">
        <f aca="false">I99/2</f>
        <v>0</v>
      </c>
      <c r="J101" s="32"/>
      <c r="K101" s="32"/>
      <c r="L101" s="32"/>
      <c r="M101" s="37"/>
      <c r="N101" s="105"/>
      <c r="O101" s="38" t="n">
        <f aca="false">O99/500</f>
        <v>0</v>
      </c>
      <c r="P101" s="103"/>
      <c r="Q101" s="33"/>
      <c r="R101" s="38"/>
      <c r="S101" s="108"/>
      <c r="T101" s="54" t="n">
        <f aca="false">(N99/15.4323584)*(S99/3.28083989501312)*0.1</f>
        <v>0</v>
      </c>
      <c r="U101" s="103"/>
      <c r="V101" s="103"/>
      <c r="W101" s="103"/>
      <c r="X101" s="111"/>
      <c r="Y101" s="111"/>
      <c r="Z101" s="111"/>
      <c r="AA101" s="103"/>
      <c r="AB101" s="53"/>
      <c r="AC101" s="54"/>
      <c r="AD101" s="54"/>
      <c r="AE101" s="54"/>
      <c r="AF101" s="54"/>
      <c r="AG101" s="54"/>
      <c r="AH101" s="54"/>
    </row>
    <row r="102" customFormat="false" ht="15" hidden="false" customHeight="true" outlineLevel="0" collapsed="false">
      <c r="B102" s="102" t="n">
        <v>33</v>
      </c>
      <c r="C102" s="14" t="s">
        <v>111</v>
      </c>
      <c r="D102" s="103"/>
      <c r="E102" s="33"/>
      <c r="F102" s="104" t="n">
        <f aca="false">E102/15432.3584</f>
        <v>0</v>
      </c>
      <c r="G102" s="33"/>
      <c r="H102" s="104" t="n">
        <f aca="false">G102*F102</f>
        <v>0</v>
      </c>
      <c r="I102" s="36" t="n">
        <f aca="false">IFERROR(15432.3584/G102,0)</f>
        <v>0</v>
      </c>
      <c r="J102" s="103"/>
      <c r="K102" s="32"/>
      <c r="L102" s="32"/>
      <c r="M102" s="103"/>
      <c r="N102" s="105"/>
      <c r="O102" s="106"/>
      <c r="P102" s="103"/>
      <c r="Q102" s="107"/>
      <c r="R102" s="38" t="n">
        <f aca="false">Q103/100</f>
        <v>0</v>
      </c>
      <c r="S102" s="108"/>
      <c r="T102" s="109" t="n">
        <f aca="false">(N102*S102)/1000</f>
        <v>0</v>
      </c>
      <c r="U102" s="103"/>
      <c r="V102" s="103"/>
      <c r="W102" s="103"/>
      <c r="X102" s="111"/>
      <c r="Y102" s="111"/>
      <c r="Z102" s="111"/>
      <c r="AA102" s="103"/>
      <c r="AB102" s="53"/>
      <c r="AC102" s="54" t="n">
        <f aca="false">R102+O104+H102+J103</f>
        <v>0</v>
      </c>
      <c r="AD102" s="54" t="n">
        <f aca="false">AC102*20</f>
        <v>0</v>
      </c>
      <c r="AE102" s="54" t="n">
        <f aca="false">AC102*50</f>
        <v>0</v>
      </c>
      <c r="AF102" s="54" t="n">
        <f aca="false">AC102*250</f>
        <v>0</v>
      </c>
      <c r="AG102" s="54" t="n">
        <f aca="false">AC102*1000</f>
        <v>0</v>
      </c>
      <c r="AH102" s="54" t="n">
        <f aca="false">AC102*5000</f>
        <v>0</v>
      </c>
    </row>
    <row r="103" customFormat="false" ht="15" hidden="false" customHeight="true" outlineLevel="0" collapsed="false">
      <c r="B103" s="102"/>
      <c r="C103" s="14"/>
      <c r="D103" s="103"/>
      <c r="E103" s="33"/>
      <c r="F103" s="104"/>
      <c r="G103" s="33"/>
      <c r="H103" s="104"/>
      <c r="I103" s="36"/>
      <c r="J103" s="32"/>
      <c r="K103" s="32"/>
      <c r="L103" s="32"/>
      <c r="M103" s="103"/>
      <c r="N103" s="105"/>
      <c r="O103" s="106"/>
      <c r="P103" s="103"/>
      <c r="Q103" s="33"/>
      <c r="R103" s="38"/>
      <c r="S103" s="108"/>
      <c r="T103" s="109"/>
      <c r="U103" s="103"/>
      <c r="V103" s="103"/>
      <c r="W103" s="103"/>
      <c r="X103" s="111"/>
      <c r="Y103" s="111"/>
      <c r="Z103" s="111"/>
      <c r="AA103" s="103"/>
      <c r="AB103" s="53"/>
      <c r="AC103" s="54"/>
      <c r="AD103" s="54"/>
      <c r="AE103" s="54"/>
      <c r="AF103" s="54"/>
      <c r="AG103" s="54"/>
      <c r="AH103" s="54"/>
    </row>
    <row r="104" customFormat="false" ht="15" hidden="false" customHeight="true" outlineLevel="0" collapsed="false">
      <c r="B104" s="102"/>
      <c r="C104" s="14"/>
      <c r="D104" s="103"/>
      <c r="E104" s="33"/>
      <c r="F104" s="104"/>
      <c r="G104" s="33"/>
      <c r="H104" s="104"/>
      <c r="I104" s="36" t="n">
        <f aca="false">I102/2</f>
        <v>0</v>
      </c>
      <c r="J104" s="32"/>
      <c r="K104" s="32"/>
      <c r="L104" s="32"/>
      <c r="M104" s="37"/>
      <c r="N104" s="105"/>
      <c r="O104" s="38" t="n">
        <f aca="false">O102/500</f>
        <v>0</v>
      </c>
      <c r="P104" s="103"/>
      <c r="Q104" s="33"/>
      <c r="R104" s="38"/>
      <c r="S104" s="108"/>
      <c r="T104" s="54" t="n">
        <f aca="false">(N102/15.4323584)*(S102/3.28083989501312)*0.1</f>
        <v>0</v>
      </c>
      <c r="U104" s="103"/>
      <c r="V104" s="103"/>
      <c r="W104" s="103"/>
      <c r="X104" s="111"/>
      <c r="Y104" s="111"/>
      <c r="Z104" s="111"/>
      <c r="AA104" s="103"/>
      <c r="AB104" s="53"/>
      <c r="AC104" s="54"/>
      <c r="AD104" s="54"/>
      <c r="AE104" s="54"/>
      <c r="AF104" s="54"/>
      <c r="AG104" s="54"/>
      <c r="AH104" s="54"/>
    </row>
    <row r="105" customFormat="false" ht="15" hidden="false" customHeight="true" outlineLevel="0" collapsed="false">
      <c r="B105" s="102" t="n">
        <v>34</v>
      </c>
      <c r="C105" s="14" t="s">
        <v>111</v>
      </c>
      <c r="D105" s="103"/>
      <c r="E105" s="33"/>
      <c r="F105" s="104" t="n">
        <f aca="false">E105/15432.3584</f>
        <v>0</v>
      </c>
      <c r="G105" s="33"/>
      <c r="H105" s="104" t="n">
        <f aca="false">G105*F105</f>
        <v>0</v>
      </c>
      <c r="I105" s="36" t="n">
        <f aca="false">IFERROR(15432.3584/G105,0)</f>
        <v>0</v>
      </c>
      <c r="J105" s="103"/>
      <c r="K105" s="32"/>
      <c r="L105" s="32"/>
      <c r="M105" s="103"/>
      <c r="N105" s="105"/>
      <c r="O105" s="106"/>
      <c r="P105" s="103"/>
      <c r="Q105" s="107"/>
      <c r="R105" s="38" t="n">
        <f aca="false">Q106/100</f>
        <v>0</v>
      </c>
      <c r="S105" s="108"/>
      <c r="T105" s="109" t="n">
        <f aca="false">(N105*S105)/1000</f>
        <v>0</v>
      </c>
      <c r="U105" s="103"/>
      <c r="V105" s="103"/>
      <c r="W105" s="103"/>
      <c r="X105" s="111"/>
      <c r="Y105" s="111"/>
      <c r="Z105" s="111"/>
      <c r="AA105" s="103"/>
      <c r="AB105" s="53"/>
      <c r="AC105" s="54" t="n">
        <f aca="false">R105+O107+H105+J106</f>
        <v>0</v>
      </c>
      <c r="AD105" s="54" t="n">
        <f aca="false">AC105*20</f>
        <v>0</v>
      </c>
      <c r="AE105" s="54" t="n">
        <f aca="false">AC105*50</f>
        <v>0</v>
      </c>
      <c r="AF105" s="54" t="n">
        <f aca="false">AC105*250</f>
        <v>0</v>
      </c>
      <c r="AG105" s="54" t="n">
        <f aca="false">AC105*1000</f>
        <v>0</v>
      </c>
      <c r="AH105" s="54" t="n">
        <f aca="false">AC105*5000</f>
        <v>0</v>
      </c>
    </row>
    <row r="106" customFormat="false" ht="15" hidden="false" customHeight="true" outlineLevel="0" collapsed="false">
      <c r="B106" s="102"/>
      <c r="C106" s="14"/>
      <c r="D106" s="103"/>
      <c r="E106" s="33"/>
      <c r="F106" s="104"/>
      <c r="G106" s="33"/>
      <c r="H106" s="104"/>
      <c r="I106" s="36"/>
      <c r="J106" s="32"/>
      <c r="K106" s="32"/>
      <c r="L106" s="32"/>
      <c r="M106" s="103"/>
      <c r="N106" s="105"/>
      <c r="O106" s="106"/>
      <c r="P106" s="103"/>
      <c r="Q106" s="33"/>
      <c r="R106" s="38"/>
      <c r="S106" s="108"/>
      <c r="T106" s="109"/>
      <c r="U106" s="103"/>
      <c r="V106" s="103"/>
      <c r="W106" s="103"/>
      <c r="X106" s="111"/>
      <c r="Y106" s="111"/>
      <c r="Z106" s="111"/>
      <c r="AA106" s="103"/>
      <c r="AB106" s="53"/>
      <c r="AC106" s="54"/>
      <c r="AD106" s="54"/>
      <c r="AE106" s="54"/>
      <c r="AF106" s="54"/>
      <c r="AG106" s="54"/>
      <c r="AH106" s="54"/>
    </row>
    <row r="107" customFormat="false" ht="15" hidden="false" customHeight="true" outlineLevel="0" collapsed="false">
      <c r="B107" s="102"/>
      <c r="C107" s="14"/>
      <c r="D107" s="103"/>
      <c r="E107" s="33"/>
      <c r="F107" s="104"/>
      <c r="G107" s="33"/>
      <c r="H107" s="104"/>
      <c r="I107" s="36" t="n">
        <f aca="false">I105/2</f>
        <v>0</v>
      </c>
      <c r="J107" s="32"/>
      <c r="K107" s="32"/>
      <c r="L107" s="32"/>
      <c r="M107" s="37"/>
      <c r="N107" s="105"/>
      <c r="O107" s="38" t="n">
        <f aca="false">O105/500</f>
        <v>0</v>
      </c>
      <c r="P107" s="103"/>
      <c r="Q107" s="33"/>
      <c r="R107" s="38"/>
      <c r="S107" s="108"/>
      <c r="T107" s="54" t="n">
        <f aca="false">(N105/15.4323584)*(S105/3.28083989501312)*0.1</f>
        <v>0</v>
      </c>
      <c r="U107" s="103"/>
      <c r="V107" s="103"/>
      <c r="W107" s="103"/>
      <c r="X107" s="111"/>
      <c r="Y107" s="111"/>
      <c r="Z107" s="111"/>
      <c r="AA107" s="103"/>
      <c r="AB107" s="53"/>
      <c r="AC107" s="54"/>
      <c r="AD107" s="54"/>
      <c r="AE107" s="54"/>
      <c r="AF107" s="54"/>
      <c r="AG107" s="54"/>
      <c r="AH107" s="54"/>
    </row>
    <row r="108" customFormat="false" ht="15" hidden="false" customHeight="true" outlineLevel="0" collapsed="false">
      <c r="B108" s="102" t="n">
        <v>35</v>
      </c>
      <c r="C108" s="14" t="s">
        <v>111</v>
      </c>
      <c r="D108" s="103"/>
      <c r="E108" s="33"/>
      <c r="F108" s="104" t="n">
        <f aca="false">E108/15432.3584</f>
        <v>0</v>
      </c>
      <c r="G108" s="33"/>
      <c r="H108" s="104" t="n">
        <f aca="false">G108*F108</f>
        <v>0</v>
      </c>
      <c r="I108" s="36" t="n">
        <f aca="false">IFERROR(15432.3584/G108,0)</f>
        <v>0</v>
      </c>
      <c r="J108" s="103"/>
      <c r="K108" s="32"/>
      <c r="L108" s="32"/>
      <c r="M108" s="103"/>
      <c r="N108" s="105"/>
      <c r="O108" s="106"/>
      <c r="P108" s="103"/>
      <c r="Q108" s="107"/>
      <c r="R108" s="38" t="n">
        <f aca="false">Q109/100</f>
        <v>0</v>
      </c>
      <c r="S108" s="108"/>
      <c r="T108" s="109" t="n">
        <f aca="false">(N108*S108)/1000</f>
        <v>0</v>
      </c>
      <c r="U108" s="103"/>
      <c r="V108" s="103"/>
      <c r="W108" s="103"/>
      <c r="X108" s="111"/>
      <c r="Y108" s="111"/>
      <c r="Z108" s="111"/>
      <c r="AA108" s="103"/>
      <c r="AB108" s="53"/>
      <c r="AC108" s="54" t="n">
        <f aca="false">R108+O110+H108+J109</f>
        <v>0</v>
      </c>
      <c r="AD108" s="54" t="n">
        <f aca="false">AC108*20</f>
        <v>0</v>
      </c>
      <c r="AE108" s="54" t="n">
        <f aca="false">AC108*50</f>
        <v>0</v>
      </c>
      <c r="AF108" s="54" t="n">
        <f aca="false">AC108*250</f>
        <v>0</v>
      </c>
      <c r="AG108" s="54" t="n">
        <f aca="false">AC108*1000</f>
        <v>0</v>
      </c>
      <c r="AH108" s="54" t="n">
        <f aca="false">AC108*5000</f>
        <v>0</v>
      </c>
    </row>
    <row r="109" customFormat="false" ht="15" hidden="false" customHeight="true" outlineLevel="0" collapsed="false">
      <c r="B109" s="102"/>
      <c r="C109" s="14"/>
      <c r="D109" s="103"/>
      <c r="E109" s="33"/>
      <c r="F109" s="104"/>
      <c r="G109" s="33"/>
      <c r="H109" s="104"/>
      <c r="I109" s="36"/>
      <c r="J109" s="32"/>
      <c r="K109" s="32"/>
      <c r="L109" s="32"/>
      <c r="M109" s="103"/>
      <c r="N109" s="105"/>
      <c r="O109" s="106"/>
      <c r="P109" s="103"/>
      <c r="Q109" s="33"/>
      <c r="R109" s="38"/>
      <c r="S109" s="108"/>
      <c r="T109" s="109"/>
      <c r="U109" s="103"/>
      <c r="V109" s="103"/>
      <c r="W109" s="103"/>
      <c r="X109" s="111"/>
      <c r="Y109" s="111"/>
      <c r="Z109" s="111"/>
      <c r="AA109" s="103"/>
      <c r="AB109" s="53"/>
      <c r="AC109" s="54"/>
      <c r="AD109" s="54"/>
      <c r="AE109" s="54"/>
      <c r="AF109" s="54"/>
      <c r="AG109" s="54"/>
      <c r="AH109" s="54"/>
    </row>
    <row r="110" customFormat="false" ht="15" hidden="false" customHeight="true" outlineLevel="0" collapsed="false">
      <c r="B110" s="102"/>
      <c r="C110" s="14"/>
      <c r="D110" s="103"/>
      <c r="E110" s="33"/>
      <c r="F110" s="104"/>
      <c r="G110" s="33"/>
      <c r="H110" s="104"/>
      <c r="I110" s="36" t="n">
        <f aca="false">I108/2</f>
        <v>0</v>
      </c>
      <c r="J110" s="32"/>
      <c r="K110" s="32"/>
      <c r="L110" s="32"/>
      <c r="M110" s="37"/>
      <c r="N110" s="105"/>
      <c r="O110" s="38" t="n">
        <f aca="false">O108/500</f>
        <v>0</v>
      </c>
      <c r="P110" s="103"/>
      <c r="Q110" s="33"/>
      <c r="R110" s="38"/>
      <c r="S110" s="108"/>
      <c r="T110" s="54" t="n">
        <f aca="false">(N108/15.4323584)*(S108/3.28083989501312)*0.1</f>
        <v>0</v>
      </c>
      <c r="U110" s="103"/>
      <c r="V110" s="103"/>
      <c r="W110" s="103"/>
      <c r="X110" s="111"/>
      <c r="Y110" s="111"/>
      <c r="Z110" s="111"/>
      <c r="AA110" s="103"/>
      <c r="AB110" s="53"/>
      <c r="AC110" s="54"/>
      <c r="AD110" s="54"/>
      <c r="AE110" s="54"/>
      <c r="AF110" s="54"/>
      <c r="AG110" s="54"/>
      <c r="AH110" s="54"/>
    </row>
    <row r="111" customFormat="false" ht="15" hidden="false" customHeight="true" outlineLevel="0" collapsed="false">
      <c r="B111" s="102" t="n">
        <v>36</v>
      </c>
      <c r="C111" s="14" t="s">
        <v>111</v>
      </c>
      <c r="D111" s="103"/>
      <c r="E111" s="33"/>
      <c r="F111" s="104" t="n">
        <f aca="false">E111/15432.3584</f>
        <v>0</v>
      </c>
      <c r="G111" s="33"/>
      <c r="H111" s="104" t="n">
        <f aca="false">G111*F111</f>
        <v>0</v>
      </c>
      <c r="I111" s="36" t="n">
        <f aca="false">IFERROR(15432.3584/G111,0)</f>
        <v>0</v>
      </c>
      <c r="J111" s="103"/>
      <c r="K111" s="32"/>
      <c r="L111" s="32"/>
      <c r="M111" s="103"/>
      <c r="N111" s="105"/>
      <c r="O111" s="106"/>
      <c r="P111" s="103"/>
      <c r="Q111" s="107"/>
      <c r="R111" s="38" t="n">
        <f aca="false">Q112/100</f>
        <v>0</v>
      </c>
      <c r="S111" s="108"/>
      <c r="T111" s="109" t="n">
        <f aca="false">(N111*S111)/1000</f>
        <v>0</v>
      </c>
      <c r="U111" s="103"/>
      <c r="V111" s="103"/>
      <c r="W111" s="103"/>
      <c r="X111" s="111"/>
      <c r="Y111" s="111"/>
      <c r="Z111" s="111"/>
      <c r="AA111" s="103"/>
      <c r="AB111" s="53"/>
      <c r="AC111" s="54" t="n">
        <f aca="false">R111+O113+H111+J112</f>
        <v>0</v>
      </c>
      <c r="AD111" s="54" t="n">
        <f aca="false">AC111*20</f>
        <v>0</v>
      </c>
      <c r="AE111" s="54" t="n">
        <f aca="false">AC111*50</f>
        <v>0</v>
      </c>
      <c r="AF111" s="54" t="n">
        <f aca="false">AC111*250</f>
        <v>0</v>
      </c>
      <c r="AG111" s="54" t="n">
        <f aca="false">AC111*1000</f>
        <v>0</v>
      </c>
      <c r="AH111" s="54" t="n">
        <f aca="false">AC111*5000</f>
        <v>0</v>
      </c>
    </row>
    <row r="112" customFormat="false" ht="15" hidden="false" customHeight="true" outlineLevel="0" collapsed="false">
      <c r="B112" s="102"/>
      <c r="C112" s="14"/>
      <c r="D112" s="103"/>
      <c r="E112" s="33"/>
      <c r="F112" s="104"/>
      <c r="G112" s="33"/>
      <c r="H112" s="104"/>
      <c r="I112" s="36"/>
      <c r="J112" s="32"/>
      <c r="K112" s="32"/>
      <c r="L112" s="32"/>
      <c r="M112" s="103"/>
      <c r="N112" s="105"/>
      <c r="O112" s="106"/>
      <c r="P112" s="103"/>
      <c r="Q112" s="33"/>
      <c r="R112" s="38"/>
      <c r="S112" s="108"/>
      <c r="T112" s="109"/>
      <c r="U112" s="103"/>
      <c r="V112" s="103"/>
      <c r="W112" s="103"/>
      <c r="X112" s="111"/>
      <c r="Y112" s="111"/>
      <c r="Z112" s="111"/>
      <c r="AA112" s="103"/>
      <c r="AB112" s="53"/>
      <c r="AC112" s="54"/>
      <c r="AD112" s="54"/>
      <c r="AE112" s="54"/>
      <c r="AF112" s="54"/>
      <c r="AG112" s="54"/>
      <c r="AH112" s="54"/>
    </row>
    <row r="113" customFormat="false" ht="15" hidden="false" customHeight="true" outlineLevel="0" collapsed="false">
      <c r="B113" s="102"/>
      <c r="C113" s="14"/>
      <c r="D113" s="103"/>
      <c r="E113" s="33"/>
      <c r="F113" s="104"/>
      <c r="G113" s="33"/>
      <c r="H113" s="104"/>
      <c r="I113" s="36" t="n">
        <f aca="false">I111/2</f>
        <v>0</v>
      </c>
      <c r="J113" s="32"/>
      <c r="K113" s="32"/>
      <c r="L113" s="32"/>
      <c r="M113" s="37"/>
      <c r="N113" s="105"/>
      <c r="O113" s="38" t="n">
        <f aca="false">O111/500</f>
        <v>0</v>
      </c>
      <c r="P113" s="103"/>
      <c r="Q113" s="33"/>
      <c r="R113" s="38"/>
      <c r="S113" s="108"/>
      <c r="T113" s="54" t="n">
        <f aca="false">(N111/15.4323584)*(S111/3.28083989501312)*0.1</f>
        <v>0</v>
      </c>
      <c r="U113" s="103"/>
      <c r="V113" s="103"/>
      <c r="W113" s="103"/>
      <c r="X113" s="111"/>
      <c r="Y113" s="111"/>
      <c r="Z113" s="111"/>
      <c r="AA113" s="103"/>
      <c r="AB113" s="53"/>
      <c r="AC113" s="54"/>
      <c r="AD113" s="54"/>
      <c r="AE113" s="54"/>
      <c r="AF113" s="54"/>
      <c r="AG113" s="54"/>
      <c r="AH113" s="54"/>
    </row>
    <row r="114" customFormat="false" ht="15" hidden="false" customHeight="true" outlineLevel="0" collapsed="false">
      <c r="B114" s="102" t="n">
        <v>37</v>
      </c>
      <c r="C114" s="14" t="s">
        <v>111</v>
      </c>
      <c r="D114" s="103"/>
      <c r="E114" s="33"/>
      <c r="F114" s="104" t="n">
        <f aca="false">E114/15432.3584</f>
        <v>0</v>
      </c>
      <c r="G114" s="33"/>
      <c r="H114" s="104" t="n">
        <f aca="false">G114*F114</f>
        <v>0</v>
      </c>
      <c r="I114" s="36" t="n">
        <f aca="false">IFERROR(15432.3584/G114,0)</f>
        <v>0</v>
      </c>
      <c r="J114" s="103"/>
      <c r="K114" s="32"/>
      <c r="L114" s="32"/>
      <c r="M114" s="103"/>
      <c r="N114" s="105"/>
      <c r="O114" s="106"/>
      <c r="P114" s="103"/>
      <c r="Q114" s="107"/>
      <c r="R114" s="38" t="n">
        <f aca="false">Q115/100</f>
        <v>0</v>
      </c>
      <c r="S114" s="108"/>
      <c r="T114" s="109" t="n">
        <f aca="false">(N114*S114)/1000</f>
        <v>0</v>
      </c>
      <c r="U114" s="103"/>
      <c r="V114" s="103"/>
      <c r="W114" s="103"/>
      <c r="X114" s="111"/>
      <c r="Y114" s="111"/>
      <c r="Z114" s="111"/>
      <c r="AA114" s="103"/>
      <c r="AB114" s="53"/>
      <c r="AC114" s="54" t="n">
        <f aca="false">R114+O116+H114+J115</f>
        <v>0</v>
      </c>
      <c r="AD114" s="54" t="n">
        <f aca="false">AC114*20</f>
        <v>0</v>
      </c>
      <c r="AE114" s="54" t="n">
        <f aca="false">AC114*50</f>
        <v>0</v>
      </c>
      <c r="AF114" s="54" t="n">
        <f aca="false">AC114*250</f>
        <v>0</v>
      </c>
      <c r="AG114" s="54" t="n">
        <f aca="false">AC114*1000</f>
        <v>0</v>
      </c>
      <c r="AH114" s="54" t="n">
        <f aca="false">AC114*5000</f>
        <v>0</v>
      </c>
    </row>
    <row r="115" customFormat="false" ht="15" hidden="false" customHeight="true" outlineLevel="0" collapsed="false">
      <c r="B115" s="102"/>
      <c r="C115" s="14"/>
      <c r="D115" s="103"/>
      <c r="E115" s="33"/>
      <c r="F115" s="104"/>
      <c r="G115" s="33"/>
      <c r="H115" s="104"/>
      <c r="I115" s="36"/>
      <c r="J115" s="32"/>
      <c r="K115" s="32"/>
      <c r="L115" s="32"/>
      <c r="M115" s="103"/>
      <c r="N115" s="105"/>
      <c r="O115" s="106"/>
      <c r="P115" s="103"/>
      <c r="Q115" s="33"/>
      <c r="R115" s="38"/>
      <c r="S115" s="108"/>
      <c r="T115" s="109"/>
      <c r="U115" s="103"/>
      <c r="V115" s="103"/>
      <c r="W115" s="103"/>
      <c r="X115" s="111"/>
      <c r="Y115" s="111"/>
      <c r="Z115" s="111"/>
      <c r="AA115" s="103"/>
      <c r="AB115" s="53"/>
      <c r="AC115" s="54"/>
      <c r="AD115" s="54"/>
      <c r="AE115" s="54"/>
      <c r="AF115" s="54"/>
      <c r="AG115" s="54"/>
      <c r="AH115" s="54"/>
    </row>
    <row r="116" customFormat="false" ht="15" hidden="false" customHeight="true" outlineLevel="0" collapsed="false">
      <c r="B116" s="102"/>
      <c r="C116" s="14"/>
      <c r="D116" s="103"/>
      <c r="E116" s="33"/>
      <c r="F116" s="104"/>
      <c r="G116" s="33"/>
      <c r="H116" s="104"/>
      <c r="I116" s="36" t="n">
        <f aca="false">I114/2</f>
        <v>0</v>
      </c>
      <c r="J116" s="32"/>
      <c r="K116" s="32"/>
      <c r="L116" s="32"/>
      <c r="M116" s="37"/>
      <c r="N116" s="105"/>
      <c r="O116" s="38" t="n">
        <f aca="false">O114/500</f>
        <v>0</v>
      </c>
      <c r="P116" s="103"/>
      <c r="Q116" s="33"/>
      <c r="R116" s="38"/>
      <c r="S116" s="108"/>
      <c r="T116" s="54" t="n">
        <f aca="false">(N114/15.4323584)*(S114/3.28083989501312)*0.1</f>
        <v>0</v>
      </c>
      <c r="U116" s="103"/>
      <c r="V116" s="103"/>
      <c r="W116" s="103"/>
      <c r="X116" s="111"/>
      <c r="Y116" s="111"/>
      <c r="Z116" s="111"/>
      <c r="AA116" s="103"/>
      <c r="AB116" s="53"/>
      <c r="AC116" s="54"/>
      <c r="AD116" s="54"/>
      <c r="AE116" s="54"/>
      <c r="AF116" s="54"/>
      <c r="AG116" s="54"/>
      <c r="AH116" s="54"/>
    </row>
    <row r="117" customFormat="false" ht="15" hidden="false" customHeight="true" outlineLevel="0" collapsed="false">
      <c r="B117" s="102" t="n">
        <v>38</v>
      </c>
      <c r="C117" s="14" t="s">
        <v>111</v>
      </c>
      <c r="D117" s="103"/>
      <c r="E117" s="33"/>
      <c r="F117" s="104" t="n">
        <f aca="false">E117/15432.3584</f>
        <v>0</v>
      </c>
      <c r="G117" s="33"/>
      <c r="H117" s="104" t="n">
        <f aca="false">G117*F117</f>
        <v>0</v>
      </c>
      <c r="I117" s="36" t="n">
        <f aca="false">IFERROR(15432.3584/G117,0)</f>
        <v>0</v>
      </c>
      <c r="J117" s="103"/>
      <c r="K117" s="32"/>
      <c r="L117" s="32"/>
      <c r="M117" s="103"/>
      <c r="N117" s="105"/>
      <c r="O117" s="106"/>
      <c r="P117" s="103"/>
      <c r="Q117" s="107"/>
      <c r="R117" s="38" t="n">
        <f aca="false">Q118/100</f>
        <v>0</v>
      </c>
      <c r="S117" s="108"/>
      <c r="T117" s="109" t="n">
        <f aca="false">(N117*S117)/1000</f>
        <v>0</v>
      </c>
      <c r="U117" s="103"/>
      <c r="V117" s="103"/>
      <c r="W117" s="103"/>
      <c r="X117" s="111"/>
      <c r="Y117" s="111"/>
      <c r="Z117" s="111"/>
      <c r="AA117" s="103"/>
      <c r="AB117" s="53"/>
      <c r="AC117" s="54" t="n">
        <f aca="false">R117+O119+H117+J118</f>
        <v>0</v>
      </c>
      <c r="AD117" s="54" t="n">
        <f aca="false">AC117*20</f>
        <v>0</v>
      </c>
      <c r="AE117" s="54" t="n">
        <f aca="false">AC117*50</f>
        <v>0</v>
      </c>
      <c r="AF117" s="54" t="n">
        <f aca="false">AC117*250</f>
        <v>0</v>
      </c>
      <c r="AG117" s="54" t="n">
        <f aca="false">AC117*1000</f>
        <v>0</v>
      </c>
      <c r="AH117" s="54" t="n">
        <f aca="false">AC117*5000</f>
        <v>0</v>
      </c>
    </row>
    <row r="118" customFormat="false" ht="15" hidden="false" customHeight="true" outlineLevel="0" collapsed="false">
      <c r="B118" s="102"/>
      <c r="C118" s="14"/>
      <c r="D118" s="103"/>
      <c r="E118" s="33"/>
      <c r="F118" s="104"/>
      <c r="G118" s="33"/>
      <c r="H118" s="104"/>
      <c r="I118" s="36"/>
      <c r="J118" s="32"/>
      <c r="K118" s="32"/>
      <c r="L118" s="32"/>
      <c r="M118" s="103"/>
      <c r="N118" s="105"/>
      <c r="O118" s="106"/>
      <c r="P118" s="103"/>
      <c r="Q118" s="33"/>
      <c r="R118" s="38"/>
      <c r="S118" s="108"/>
      <c r="T118" s="109"/>
      <c r="U118" s="103"/>
      <c r="V118" s="103"/>
      <c r="W118" s="103"/>
      <c r="X118" s="111"/>
      <c r="Y118" s="111"/>
      <c r="Z118" s="111"/>
      <c r="AA118" s="103"/>
      <c r="AB118" s="53"/>
      <c r="AC118" s="54"/>
      <c r="AD118" s="54"/>
      <c r="AE118" s="54"/>
      <c r="AF118" s="54"/>
      <c r="AG118" s="54"/>
      <c r="AH118" s="54"/>
    </row>
    <row r="119" customFormat="false" ht="15" hidden="false" customHeight="true" outlineLevel="0" collapsed="false">
      <c r="B119" s="102"/>
      <c r="C119" s="14"/>
      <c r="D119" s="103"/>
      <c r="E119" s="33"/>
      <c r="F119" s="104"/>
      <c r="G119" s="33"/>
      <c r="H119" s="104"/>
      <c r="I119" s="36" t="n">
        <f aca="false">I117/2</f>
        <v>0</v>
      </c>
      <c r="J119" s="32"/>
      <c r="K119" s="32"/>
      <c r="L119" s="32"/>
      <c r="M119" s="37"/>
      <c r="N119" s="105"/>
      <c r="O119" s="38" t="n">
        <f aca="false">O117/500</f>
        <v>0</v>
      </c>
      <c r="P119" s="103"/>
      <c r="Q119" s="33"/>
      <c r="R119" s="38"/>
      <c r="S119" s="108"/>
      <c r="T119" s="54" t="n">
        <f aca="false">(N117/15.4323584)*(S117/3.28083989501312)*0.1</f>
        <v>0</v>
      </c>
      <c r="U119" s="103"/>
      <c r="V119" s="103"/>
      <c r="W119" s="103"/>
      <c r="X119" s="111"/>
      <c r="Y119" s="111"/>
      <c r="Z119" s="111"/>
      <c r="AA119" s="103"/>
      <c r="AB119" s="53"/>
      <c r="AC119" s="54"/>
      <c r="AD119" s="54"/>
      <c r="AE119" s="54"/>
      <c r="AF119" s="54"/>
      <c r="AG119" s="54"/>
      <c r="AH119" s="54"/>
    </row>
    <row r="120" customFormat="false" ht="15" hidden="false" customHeight="true" outlineLevel="0" collapsed="false">
      <c r="B120" s="102" t="n">
        <v>39</v>
      </c>
      <c r="C120" s="14" t="s">
        <v>111</v>
      </c>
      <c r="D120" s="103"/>
      <c r="E120" s="33"/>
      <c r="F120" s="104" t="n">
        <f aca="false">E120/15432.3584</f>
        <v>0</v>
      </c>
      <c r="G120" s="33"/>
      <c r="H120" s="104" t="n">
        <f aca="false">G120*F120</f>
        <v>0</v>
      </c>
      <c r="I120" s="36" t="n">
        <f aca="false">IFERROR(15432.3584/G120,0)</f>
        <v>0</v>
      </c>
      <c r="J120" s="103"/>
      <c r="K120" s="32"/>
      <c r="L120" s="32"/>
      <c r="M120" s="103"/>
      <c r="N120" s="105"/>
      <c r="O120" s="106"/>
      <c r="P120" s="103"/>
      <c r="Q120" s="107"/>
      <c r="R120" s="38" t="n">
        <f aca="false">Q121/100</f>
        <v>0</v>
      </c>
      <c r="S120" s="108"/>
      <c r="T120" s="109" t="n">
        <f aca="false">(N120*S120)/1000</f>
        <v>0</v>
      </c>
      <c r="U120" s="103"/>
      <c r="V120" s="103"/>
      <c r="W120" s="103"/>
      <c r="X120" s="111"/>
      <c r="Y120" s="111"/>
      <c r="Z120" s="111"/>
      <c r="AA120" s="103"/>
      <c r="AB120" s="53"/>
      <c r="AC120" s="54" t="n">
        <f aca="false">R120+O122+H120+J121</f>
        <v>0</v>
      </c>
      <c r="AD120" s="54" t="n">
        <f aca="false">AC120*20</f>
        <v>0</v>
      </c>
      <c r="AE120" s="54" t="n">
        <f aca="false">AC120*50</f>
        <v>0</v>
      </c>
      <c r="AF120" s="54" t="n">
        <f aca="false">AC120*250</f>
        <v>0</v>
      </c>
      <c r="AG120" s="54" t="n">
        <f aca="false">AC120*1000</f>
        <v>0</v>
      </c>
      <c r="AH120" s="54" t="n">
        <f aca="false">AC120*5000</f>
        <v>0</v>
      </c>
    </row>
    <row r="121" customFormat="false" ht="15" hidden="false" customHeight="true" outlineLevel="0" collapsed="false">
      <c r="B121" s="102"/>
      <c r="C121" s="14"/>
      <c r="D121" s="103"/>
      <c r="E121" s="33"/>
      <c r="F121" s="104"/>
      <c r="G121" s="33"/>
      <c r="H121" s="104"/>
      <c r="I121" s="36"/>
      <c r="J121" s="32"/>
      <c r="K121" s="32"/>
      <c r="L121" s="32"/>
      <c r="M121" s="103"/>
      <c r="N121" s="105"/>
      <c r="O121" s="106"/>
      <c r="P121" s="103"/>
      <c r="Q121" s="33"/>
      <c r="R121" s="38"/>
      <c r="S121" s="108"/>
      <c r="T121" s="109"/>
      <c r="U121" s="103"/>
      <c r="V121" s="103"/>
      <c r="W121" s="103"/>
      <c r="X121" s="111"/>
      <c r="Y121" s="111"/>
      <c r="Z121" s="111"/>
      <c r="AA121" s="103"/>
      <c r="AB121" s="53"/>
      <c r="AC121" s="54"/>
      <c r="AD121" s="54"/>
      <c r="AE121" s="54"/>
      <c r="AF121" s="54"/>
      <c r="AG121" s="54"/>
      <c r="AH121" s="54"/>
    </row>
    <row r="122" customFormat="false" ht="15" hidden="false" customHeight="true" outlineLevel="0" collapsed="false">
      <c r="B122" s="102"/>
      <c r="C122" s="14"/>
      <c r="D122" s="103"/>
      <c r="E122" s="33"/>
      <c r="F122" s="104"/>
      <c r="G122" s="33"/>
      <c r="H122" s="104"/>
      <c r="I122" s="36" t="n">
        <f aca="false">I120/2</f>
        <v>0</v>
      </c>
      <c r="J122" s="32"/>
      <c r="K122" s="32"/>
      <c r="L122" s="32"/>
      <c r="M122" s="37"/>
      <c r="N122" s="105"/>
      <c r="O122" s="38" t="n">
        <f aca="false">O120/500</f>
        <v>0</v>
      </c>
      <c r="P122" s="103"/>
      <c r="Q122" s="33"/>
      <c r="R122" s="38"/>
      <c r="S122" s="108"/>
      <c r="T122" s="54" t="n">
        <f aca="false">(N120/15.4323584)*(S120/3.28083989501312)*0.1</f>
        <v>0</v>
      </c>
      <c r="U122" s="103"/>
      <c r="V122" s="103"/>
      <c r="W122" s="103"/>
      <c r="X122" s="111"/>
      <c r="Y122" s="111"/>
      <c r="Z122" s="111"/>
      <c r="AA122" s="103"/>
      <c r="AB122" s="53"/>
      <c r="AC122" s="54"/>
      <c r="AD122" s="54"/>
      <c r="AE122" s="54"/>
      <c r="AF122" s="54"/>
      <c r="AG122" s="54"/>
      <c r="AH122" s="54"/>
    </row>
    <row r="123" customFormat="false" ht="15" hidden="false" customHeight="true" outlineLevel="0" collapsed="false">
      <c r="B123" s="102" t="n">
        <v>40</v>
      </c>
      <c r="C123" s="14" t="s">
        <v>111</v>
      </c>
      <c r="D123" s="103"/>
      <c r="E123" s="33"/>
      <c r="F123" s="104" t="n">
        <f aca="false">E123/15432.3584</f>
        <v>0</v>
      </c>
      <c r="G123" s="33"/>
      <c r="H123" s="104" t="n">
        <f aca="false">G123*F123</f>
        <v>0</v>
      </c>
      <c r="I123" s="36" t="n">
        <f aca="false">IFERROR(15432.3584/G123,0)</f>
        <v>0</v>
      </c>
      <c r="J123" s="103"/>
      <c r="K123" s="32"/>
      <c r="L123" s="32"/>
      <c r="M123" s="103"/>
      <c r="N123" s="105"/>
      <c r="O123" s="106"/>
      <c r="P123" s="103"/>
      <c r="Q123" s="107"/>
      <c r="R123" s="38" t="n">
        <f aca="false">Q124/100</f>
        <v>0</v>
      </c>
      <c r="S123" s="108"/>
      <c r="T123" s="109" t="n">
        <f aca="false">(N123*S123)/1000</f>
        <v>0</v>
      </c>
      <c r="U123" s="103"/>
      <c r="V123" s="103"/>
      <c r="W123" s="103"/>
      <c r="X123" s="111"/>
      <c r="Y123" s="111"/>
      <c r="Z123" s="111"/>
      <c r="AA123" s="103"/>
      <c r="AB123" s="53"/>
      <c r="AC123" s="54" t="n">
        <f aca="false">R123+O125+H123+J124</f>
        <v>0</v>
      </c>
      <c r="AD123" s="54" t="n">
        <f aca="false">AC123*20</f>
        <v>0</v>
      </c>
      <c r="AE123" s="54" t="n">
        <f aca="false">AC123*50</f>
        <v>0</v>
      </c>
      <c r="AF123" s="54" t="n">
        <f aca="false">AC123*250</f>
        <v>0</v>
      </c>
      <c r="AG123" s="54" t="n">
        <f aca="false">AC123*1000</f>
        <v>0</v>
      </c>
      <c r="AH123" s="54" t="n">
        <f aca="false">AC123*5000</f>
        <v>0</v>
      </c>
    </row>
    <row r="124" customFormat="false" ht="15" hidden="false" customHeight="true" outlineLevel="0" collapsed="false">
      <c r="B124" s="102"/>
      <c r="C124" s="14"/>
      <c r="D124" s="103"/>
      <c r="E124" s="33"/>
      <c r="F124" s="104"/>
      <c r="G124" s="33"/>
      <c r="H124" s="104"/>
      <c r="I124" s="36"/>
      <c r="J124" s="32"/>
      <c r="K124" s="32"/>
      <c r="L124" s="32"/>
      <c r="M124" s="103"/>
      <c r="N124" s="105"/>
      <c r="O124" s="106"/>
      <c r="P124" s="103"/>
      <c r="Q124" s="33"/>
      <c r="R124" s="38"/>
      <c r="S124" s="108"/>
      <c r="T124" s="109"/>
      <c r="U124" s="103"/>
      <c r="V124" s="103"/>
      <c r="W124" s="103"/>
      <c r="X124" s="111"/>
      <c r="Y124" s="111"/>
      <c r="Z124" s="111"/>
      <c r="AA124" s="103"/>
      <c r="AB124" s="53"/>
      <c r="AC124" s="54"/>
      <c r="AD124" s="54"/>
      <c r="AE124" s="54"/>
      <c r="AF124" s="54"/>
      <c r="AG124" s="54"/>
      <c r="AH124" s="54"/>
    </row>
    <row r="125" customFormat="false" ht="15" hidden="false" customHeight="true" outlineLevel="0" collapsed="false">
      <c r="B125" s="102"/>
      <c r="C125" s="14"/>
      <c r="D125" s="103"/>
      <c r="E125" s="33"/>
      <c r="F125" s="104"/>
      <c r="G125" s="33"/>
      <c r="H125" s="104"/>
      <c r="I125" s="36" t="n">
        <f aca="false">I123/2</f>
        <v>0</v>
      </c>
      <c r="J125" s="32"/>
      <c r="K125" s="32"/>
      <c r="L125" s="32"/>
      <c r="M125" s="37"/>
      <c r="N125" s="105"/>
      <c r="O125" s="38" t="n">
        <f aca="false">O123/500</f>
        <v>0</v>
      </c>
      <c r="P125" s="103"/>
      <c r="Q125" s="33"/>
      <c r="R125" s="38"/>
      <c r="S125" s="108"/>
      <c r="T125" s="54" t="n">
        <f aca="false">(N123/15.4323584)*(S123/3.28083989501312)*0.1</f>
        <v>0</v>
      </c>
      <c r="U125" s="103"/>
      <c r="V125" s="103"/>
      <c r="W125" s="103"/>
      <c r="X125" s="111"/>
      <c r="Y125" s="111"/>
      <c r="Z125" s="111"/>
      <c r="AA125" s="103"/>
      <c r="AB125" s="53"/>
      <c r="AC125" s="54"/>
      <c r="AD125" s="54"/>
      <c r="AE125" s="54"/>
      <c r="AF125" s="54"/>
      <c r="AG125" s="54"/>
      <c r="AH125" s="54"/>
    </row>
    <row r="126" customFormat="false" ht="15" hidden="false" customHeight="true" outlineLevel="0" collapsed="false">
      <c r="B126" s="102" t="n">
        <v>41</v>
      </c>
      <c r="C126" s="14" t="s">
        <v>111</v>
      </c>
      <c r="D126" s="103"/>
      <c r="E126" s="33"/>
      <c r="F126" s="104" t="n">
        <f aca="false">E126/15432.3584</f>
        <v>0</v>
      </c>
      <c r="G126" s="33"/>
      <c r="H126" s="104" t="n">
        <f aca="false">G126*F126</f>
        <v>0</v>
      </c>
      <c r="I126" s="36" t="n">
        <f aca="false">IFERROR(15432.3584/G126,0)</f>
        <v>0</v>
      </c>
      <c r="J126" s="103"/>
      <c r="K126" s="32"/>
      <c r="L126" s="32"/>
      <c r="M126" s="103"/>
      <c r="N126" s="105"/>
      <c r="O126" s="106"/>
      <c r="P126" s="103"/>
      <c r="Q126" s="107"/>
      <c r="R126" s="38" t="n">
        <f aca="false">Q127/100</f>
        <v>0</v>
      </c>
      <c r="S126" s="108"/>
      <c r="T126" s="109" t="n">
        <f aca="false">(N126*S126)/1000</f>
        <v>0</v>
      </c>
      <c r="U126" s="103"/>
      <c r="V126" s="103"/>
      <c r="W126" s="103"/>
      <c r="X126" s="111"/>
      <c r="Y126" s="111"/>
      <c r="Z126" s="111"/>
      <c r="AA126" s="103"/>
      <c r="AB126" s="53"/>
      <c r="AC126" s="54" t="n">
        <f aca="false">R126+O128+H126+J127</f>
        <v>0</v>
      </c>
      <c r="AD126" s="54" t="n">
        <f aca="false">AC126*20</f>
        <v>0</v>
      </c>
      <c r="AE126" s="54" t="n">
        <f aca="false">AC126*50</f>
        <v>0</v>
      </c>
      <c r="AF126" s="54" t="n">
        <f aca="false">AC126*250</f>
        <v>0</v>
      </c>
      <c r="AG126" s="54" t="n">
        <f aca="false">AC126*1000</f>
        <v>0</v>
      </c>
      <c r="AH126" s="54" t="n">
        <f aca="false">AC126*5000</f>
        <v>0</v>
      </c>
    </row>
    <row r="127" customFormat="false" ht="15" hidden="false" customHeight="true" outlineLevel="0" collapsed="false">
      <c r="B127" s="102"/>
      <c r="C127" s="14"/>
      <c r="D127" s="103"/>
      <c r="E127" s="33"/>
      <c r="F127" s="104"/>
      <c r="G127" s="33"/>
      <c r="H127" s="104"/>
      <c r="I127" s="36"/>
      <c r="J127" s="32"/>
      <c r="K127" s="32"/>
      <c r="L127" s="32"/>
      <c r="M127" s="103"/>
      <c r="N127" s="105"/>
      <c r="O127" s="106"/>
      <c r="P127" s="103"/>
      <c r="Q127" s="33"/>
      <c r="R127" s="38"/>
      <c r="S127" s="108"/>
      <c r="T127" s="109"/>
      <c r="U127" s="103"/>
      <c r="V127" s="103"/>
      <c r="W127" s="103"/>
      <c r="X127" s="111"/>
      <c r="Y127" s="111"/>
      <c r="Z127" s="111"/>
      <c r="AA127" s="103"/>
      <c r="AB127" s="53"/>
      <c r="AC127" s="54"/>
      <c r="AD127" s="54"/>
      <c r="AE127" s="54"/>
      <c r="AF127" s="54"/>
      <c r="AG127" s="54"/>
      <c r="AH127" s="54"/>
    </row>
    <row r="128" customFormat="false" ht="15" hidden="false" customHeight="true" outlineLevel="0" collapsed="false">
      <c r="B128" s="102"/>
      <c r="C128" s="14"/>
      <c r="D128" s="103"/>
      <c r="E128" s="33"/>
      <c r="F128" s="104"/>
      <c r="G128" s="33"/>
      <c r="H128" s="104"/>
      <c r="I128" s="36" t="n">
        <f aca="false">I126/2</f>
        <v>0</v>
      </c>
      <c r="J128" s="32"/>
      <c r="K128" s="32"/>
      <c r="L128" s="32"/>
      <c r="M128" s="37"/>
      <c r="N128" s="105"/>
      <c r="O128" s="38" t="n">
        <f aca="false">O126/500</f>
        <v>0</v>
      </c>
      <c r="P128" s="103"/>
      <c r="Q128" s="33"/>
      <c r="R128" s="38"/>
      <c r="S128" s="108"/>
      <c r="T128" s="54" t="n">
        <f aca="false">(N126/15.4323584)*(S126/3.28083989501312)*0.1</f>
        <v>0</v>
      </c>
      <c r="U128" s="103"/>
      <c r="V128" s="103"/>
      <c r="W128" s="103"/>
      <c r="X128" s="111"/>
      <c r="Y128" s="111"/>
      <c r="Z128" s="111"/>
      <c r="AA128" s="103"/>
      <c r="AB128" s="53"/>
      <c r="AC128" s="54"/>
      <c r="AD128" s="54"/>
      <c r="AE128" s="54"/>
      <c r="AF128" s="54"/>
      <c r="AG128" s="54"/>
      <c r="AH128" s="54"/>
    </row>
    <row r="129" customFormat="false" ht="15" hidden="false" customHeight="true" outlineLevel="0" collapsed="false">
      <c r="B129" s="102" t="n">
        <v>42</v>
      </c>
      <c r="C129" s="14" t="s">
        <v>111</v>
      </c>
      <c r="D129" s="103"/>
      <c r="E129" s="33"/>
      <c r="F129" s="104" t="n">
        <f aca="false">E129/15432.3584</f>
        <v>0</v>
      </c>
      <c r="G129" s="33"/>
      <c r="H129" s="104" t="n">
        <f aca="false">G129*F129</f>
        <v>0</v>
      </c>
      <c r="I129" s="36" t="n">
        <f aca="false">IFERROR(15432.3584/G129,0)</f>
        <v>0</v>
      </c>
      <c r="J129" s="103"/>
      <c r="K129" s="32"/>
      <c r="L129" s="32"/>
      <c r="M129" s="103"/>
      <c r="N129" s="105"/>
      <c r="O129" s="106"/>
      <c r="P129" s="103"/>
      <c r="Q129" s="107"/>
      <c r="R129" s="38" t="n">
        <f aca="false">Q130/100</f>
        <v>0</v>
      </c>
      <c r="S129" s="108"/>
      <c r="T129" s="109" t="n">
        <f aca="false">(N129*S129)/1000</f>
        <v>0</v>
      </c>
      <c r="U129" s="103"/>
      <c r="V129" s="103"/>
      <c r="W129" s="103"/>
      <c r="X129" s="111"/>
      <c r="Y129" s="111"/>
      <c r="Z129" s="111"/>
      <c r="AA129" s="103"/>
      <c r="AB129" s="53"/>
      <c r="AC129" s="54" t="n">
        <f aca="false">R129+O131+H129+J130</f>
        <v>0</v>
      </c>
      <c r="AD129" s="54" t="n">
        <f aca="false">AC129*20</f>
        <v>0</v>
      </c>
      <c r="AE129" s="54" t="n">
        <f aca="false">AC129*50</f>
        <v>0</v>
      </c>
      <c r="AF129" s="54" t="n">
        <f aca="false">AC129*250</f>
        <v>0</v>
      </c>
      <c r="AG129" s="54" t="n">
        <f aca="false">AC129*1000</f>
        <v>0</v>
      </c>
      <c r="AH129" s="54" t="n">
        <f aca="false">AC129*5000</f>
        <v>0</v>
      </c>
    </row>
    <row r="130" customFormat="false" ht="15" hidden="false" customHeight="true" outlineLevel="0" collapsed="false">
      <c r="B130" s="102"/>
      <c r="C130" s="14"/>
      <c r="D130" s="103"/>
      <c r="E130" s="33"/>
      <c r="F130" s="104"/>
      <c r="G130" s="33"/>
      <c r="H130" s="104"/>
      <c r="I130" s="36"/>
      <c r="J130" s="32"/>
      <c r="K130" s="32"/>
      <c r="L130" s="32"/>
      <c r="M130" s="103"/>
      <c r="N130" s="105"/>
      <c r="O130" s="106"/>
      <c r="P130" s="103"/>
      <c r="Q130" s="33"/>
      <c r="R130" s="38"/>
      <c r="S130" s="108"/>
      <c r="T130" s="109"/>
      <c r="U130" s="103"/>
      <c r="V130" s="103"/>
      <c r="W130" s="103"/>
      <c r="X130" s="111"/>
      <c r="Y130" s="111"/>
      <c r="Z130" s="111"/>
      <c r="AA130" s="103"/>
      <c r="AB130" s="53"/>
      <c r="AC130" s="54"/>
      <c r="AD130" s="54"/>
      <c r="AE130" s="54"/>
      <c r="AF130" s="54"/>
      <c r="AG130" s="54"/>
      <c r="AH130" s="54"/>
    </row>
    <row r="131" customFormat="false" ht="15" hidden="false" customHeight="true" outlineLevel="0" collapsed="false">
      <c r="B131" s="102"/>
      <c r="C131" s="14"/>
      <c r="D131" s="103"/>
      <c r="E131" s="33"/>
      <c r="F131" s="104"/>
      <c r="G131" s="33"/>
      <c r="H131" s="104"/>
      <c r="I131" s="36" t="n">
        <f aca="false">I129/2</f>
        <v>0</v>
      </c>
      <c r="J131" s="32"/>
      <c r="K131" s="32"/>
      <c r="L131" s="32"/>
      <c r="M131" s="37"/>
      <c r="N131" s="105"/>
      <c r="O131" s="38" t="n">
        <f aca="false">O129/500</f>
        <v>0</v>
      </c>
      <c r="P131" s="103"/>
      <c r="Q131" s="33"/>
      <c r="R131" s="38"/>
      <c r="S131" s="108"/>
      <c r="T131" s="54" t="n">
        <f aca="false">(N129/15.4323584)*(S129/3.28083989501312)*0.1</f>
        <v>0</v>
      </c>
      <c r="U131" s="103"/>
      <c r="V131" s="103"/>
      <c r="W131" s="103"/>
      <c r="X131" s="111"/>
      <c r="Y131" s="111"/>
      <c r="Z131" s="111"/>
      <c r="AA131" s="103"/>
      <c r="AB131" s="53"/>
      <c r="AC131" s="54"/>
      <c r="AD131" s="54"/>
      <c r="AE131" s="54"/>
      <c r="AF131" s="54"/>
      <c r="AG131" s="54"/>
      <c r="AH131" s="54"/>
    </row>
    <row r="132" customFormat="false" ht="15" hidden="false" customHeight="true" outlineLevel="0" collapsed="false">
      <c r="B132" s="102" t="n">
        <v>43</v>
      </c>
      <c r="C132" s="14" t="s">
        <v>111</v>
      </c>
      <c r="D132" s="103"/>
      <c r="E132" s="33"/>
      <c r="F132" s="104" t="n">
        <f aca="false">E132/15432.3584</f>
        <v>0</v>
      </c>
      <c r="G132" s="33"/>
      <c r="H132" s="104" t="n">
        <f aca="false">G132*F132</f>
        <v>0</v>
      </c>
      <c r="I132" s="36" t="n">
        <f aca="false">IFERROR(15432.3584/G132,0)</f>
        <v>0</v>
      </c>
      <c r="J132" s="103"/>
      <c r="K132" s="32"/>
      <c r="L132" s="32"/>
      <c r="M132" s="103"/>
      <c r="N132" s="105"/>
      <c r="O132" s="106"/>
      <c r="P132" s="103"/>
      <c r="Q132" s="107"/>
      <c r="R132" s="38" t="n">
        <f aca="false">Q133/100</f>
        <v>0</v>
      </c>
      <c r="S132" s="108"/>
      <c r="T132" s="109" t="n">
        <f aca="false">(N132*S132)/1000</f>
        <v>0</v>
      </c>
      <c r="U132" s="103"/>
      <c r="V132" s="103"/>
      <c r="W132" s="103"/>
      <c r="X132" s="111"/>
      <c r="Y132" s="111"/>
      <c r="Z132" s="111"/>
      <c r="AA132" s="103"/>
      <c r="AB132" s="53"/>
      <c r="AC132" s="54" t="n">
        <f aca="false">R132+O134+H132+J133</f>
        <v>0</v>
      </c>
      <c r="AD132" s="54" t="n">
        <f aca="false">AC132*20</f>
        <v>0</v>
      </c>
      <c r="AE132" s="54" t="n">
        <f aca="false">AC132*50</f>
        <v>0</v>
      </c>
      <c r="AF132" s="54" t="n">
        <f aca="false">AC132*250</f>
        <v>0</v>
      </c>
      <c r="AG132" s="54" t="n">
        <f aca="false">AC132*1000</f>
        <v>0</v>
      </c>
      <c r="AH132" s="54" t="n">
        <f aca="false">AC132*5000</f>
        <v>0</v>
      </c>
    </row>
    <row r="133" customFormat="false" ht="15" hidden="false" customHeight="true" outlineLevel="0" collapsed="false">
      <c r="B133" s="102"/>
      <c r="C133" s="14"/>
      <c r="D133" s="103"/>
      <c r="E133" s="33"/>
      <c r="F133" s="104"/>
      <c r="G133" s="33"/>
      <c r="H133" s="104"/>
      <c r="I133" s="36"/>
      <c r="J133" s="32"/>
      <c r="K133" s="32"/>
      <c r="L133" s="32"/>
      <c r="M133" s="103"/>
      <c r="N133" s="105"/>
      <c r="O133" s="106"/>
      <c r="P133" s="103"/>
      <c r="Q133" s="33"/>
      <c r="R133" s="38"/>
      <c r="S133" s="108"/>
      <c r="T133" s="109"/>
      <c r="U133" s="103"/>
      <c r="V133" s="103"/>
      <c r="W133" s="103"/>
      <c r="X133" s="111"/>
      <c r="Y133" s="111"/>
      <c r="Z133" s="111"/>
      <c r="AA133" s="103"/>
      <c r="AB133" s="53"/>
      <c r="AC133" s="54"/>
      <c r="AD133" s="54"/>
      <c r="AE133" s="54"/>
      <c r="AF133" s="54"/>
      <c r="AG133" s="54"/>
      <c r="AH133" s="54"/>
    </row>
    <row r="134" customFormat="false" ht="15" hidden="false" customHeight="true" outlineLevel="0" collapsed="false">
      <c r="B134" s="102"/>
      <c r="C134" s="14"/>
      <c r="D134" s="103"/>
      <c r="E134" s="33"/>
      <c r="F134" s="104"/>
      <c r="G134" s="33"/>
      <c r="H134" s="104"/>
      <c r="I134" s="36" t="n">
        <f aca="false">I132/2</f>
        <v>0</v>
      </c>
      <c r="J134" s="32"/>
      <c r="K134" s="32"/>
      <c r="L134" s="32"/>
      <c r="M134" s="37"/>
      <c r="N134" s="105"/>
      <c r="O134" s="38" t="n">
        <f aca="false">O132/500</f>
        <v>0</v>
      </c>
      <c r="P134" s="103"/>
      <c r="Q134" s="33"/>
      <c r="R134" s="38"/>
      <c r="S134" s="108"/>
      <c r="T134" s="54" t="n">
        <f aca="false">(N132/15.4323584)*(S132/3.28083989501312)*0.1</f>
        <v>0</v>
      </c>
      <c r="U134" s="103"/>
      <c r="V134" s="103"/>
      <c r="W134" s="103"/>
      <c r="X134" s="111"/>
      <c r="Y134" s="111"/>
      <c r="Z134" s="111"/>
      <c r="AA134" s="103"/>
      <c r="AB134" s="53"/>
      <c r="AC134" s="54"/>
      <c r="AD134" s="54"/>
      <c r="AE134" s="54"/>
      <c r="AF134" s="54"/>
      <c r="AG134" s="54"/>
      <c r="AH134" s="54"/>
    </row>
    <row r="135" customFormat="false" ht="15" hidden="false" customHeight="true" outlineLevel="0" collapsed="false">
      <c r="B135" s="102" t="n">
        <v>44</v>
      </c>
      <c r="C135" s="14" t="s">
        <v>111</v>
      </c>
      <c r="D135" s="103"/>
      <c r="E135" s="33"/>
      <c r="F135" s="104" t="n">
        <f aca="false">E135/15432.3584</f>
        <v>0</v>
      </c>
      <c r="G135" s="33"/>
      <c r="H135" s="104" t="n">
        <f aca="false">G135*F135</f>
        <v>0</v>
      </c>
      <c r="I135" s="36" t="n">
        <f aca="false">IFERROR(15432.3584/G135,0)</f>
        <v>0</v>
      </c>
      <c r="J135" s="103"/>
      <c r="K135" s="32"/>
      <c r="L135" s="32"/>
      <c r="M135" s="103"/>
      <c r="N135" s="105"/>
      <c r="O135" s="106"/>
      <c r="P135" s="103"/>
      <c r="Q135" s="107"/>
      <c r="R135" s="38" t="n">
        <f aca="false">Q136/100</f>
        <v>0</v>
      </c>
      <c r="S135" s="108"/>
      <c r="T135" s="109" t="n">
        <f aca="false">(N135*S135)/1000</f>
        <v>0</v>
      </c>
      <c r="U135" s="103"/>
      <c r="V135" s="103"/>
      <c r="W135" s="103"/>
      <c r="X135" s="111"/>
      <c r="Y135" s="111"/>
      <c r="Z135" s="111"/>
      <c r="AA135" s="103"/>
      <c r="AB135" s="53"/>
      <c r="AC135" s="54" t="n">
        <f aca="false">R135+O137+H135+J136</f>
        <v>0</v>
      </c>
      <c r="AD135" s="54" t="n">
        <f aca="false">AC135*20</f>
        <v>0</v>
      </c>
      <c r="AE135" s="54" t="n">
        <f aca="false">AC135*50</f>
        <v>0</v>
      </c>
      <c r="AF135" s="54" t="n">
        <f aca="false">AC135*250</f>
        <v>0</v>
      </c>
      <c r="AG135" s="54" t="n">
        <f aca="false">AC135*1000</f>
        <v>0</v>
      </c>
      <c r="AH135" s="54" t="n">
        <f aca="false">AC135*5000</f>
        <v>0</v>
      </c>
    </row>
    <row r="136" customFormat="false" ht="15" hidden="false" customHeight="true" outlineLevel="0" collapsed="false">
      <c r="B136" s="102"/>
      <c r="C136" s="14"/>
      <c r="D136" s="103"/>
      <c r="E136" s="33"/>
      <c r="F136" s="104"/>
      <c r="G136" s="33"/>
      <c r="H136" s="104"/>
      <c r="I136" s="36"/>
      <c r="J136" s="32"/>
      <c r="K136" s="32"/>
      <c r="L136" s="32"/>
      <c r="M136" s="103"/>
      <c r="N136" s="105"/>
      <c r="O136" s="106"/>
      <c r="P136" s="103"/>
      <c r="Q136" s="33"/>
      <c r="R136" s="38"/>
      <c r="S136" s="108"/>
      <c r="T136" s="109"/>
      <c r="U136" s="103"/>
      <c r="V136" s="103"/>
      <c r="W136" s="103"/>
      <c r="X136" s="111"/>
      <c r="Y136" s="111"/>
      <c r="Z136" s="111"/>
      <c r="AA136" s="103"/>
      <c r="AB136" s="53"/>
      <c r="AC136" s="54"/>
      <c r="AD136" s="54"/>
      <c r="AE136" s="54"/>
      <c r="AF136" s="54"/>
      <c r="AG136" s="54"/>
      <c r="AH136" s="54"/>
    </row>
    <row r="137" customFormat="false" ht="15" hidden="false" customHeight="true" outlineLevel="0" collapsed="false">
      <c r="B137" s="102"/>
      <c r="C137" s="14"/>
      <c r="D137" s="103"/>
      <c r="E137" s="33"/>
      <c r="F137" s="104"/>
      <c r="G137" s="33"/>
      <c r="H137" s="104"/>
      <c r="I137" s="36" t="n">
        <f aca="false">I135/2</f>
        <v>0</v>
      </c>
      <c r="J137" s="32"/>
      <c r="K137" s="32"/>
      <c r="L137" s="32"/>
      <c r="M137" s="37"/>
      <c r="N137" s="105"/>
      <c r="O137" s="38" t="n">
        <f aca="false">O135/500</f>
        <v>0</v>
      </c>
      <c r="P137" s="103"/>
      <c r="Q137" s="33"/>
      <c r="R137" s="38"/>
      <c r="S137" s="108"/>
      <c r="T137" s="54" t="n">
        <f aca="false">(N135/15.4323584)*(S135/3.28083989501312)*0.1</f>
        <v>0</v>
      </c>
      <c r="U137" s="103"/>
      <c r="V137" s="103"/>
      <c r="W137" s="103"/>
      <c r="X137" s="111"/>
      <c r="Y137" s="111"/>
      <c r="Z137" s="111"/>
      <c r="AA137" s="103"/>
      <c r="AB137" s="53"/>
      <c r="AC137" s="54"/>
      <c r="AD137" s="54"/>
      <c r="AE137" s="54"/>
      <c r="AF137" s="54"/>
      <c r="AG137" s="54"/>
      <c r="AH137" s="54"/>
    </row>
    <row r="138" customFormat="false" ht="15" hidden="false" customHeight="true" outlineLevel="0" collapsed="false">
      <c r="B138" s="102" t="n">
        <v>45</v>
      </c>
      <c r="C138" s="14" t="s">
        <v>111</v>
      </c>
      <c r="D138" s="103"/>
      <c r="E138" s="33"/>
      <c r="F138" s="104" t="n">
        <f aca="false">E138/15432.3584</f>
        <v>0</v>
      </c>
      <c r="G138" s="33"/>
      <c r="H138" s="104" t="n">
        <f aca="false">G138*F138</f>
        <v>0</v>
      </c>
      <c r="I138" s="36" t="n">
        <f aca="false">IFERROR(15432.3584/G138,0)</f>
        <v>0</v>
      </c>
      <c r="J138" s="103"/>
      <c r="K138" s="32"/>
      <c r="L138" s="32"/>
      <c r="M138" s="103"/>
      <c r="N138" s="105"/>
      <c r="O138" s="106"/>
      <c r="P138" s="103"/>
      <c r="Q138" s="107"/>
      <c r="R138" s="38" t="n">
        <f aca="false">Q139/100</f>
        <v>0</v>
      </c>
      <c r="S138" s="108"/>
      <c r="T138" s="109" t="n">
        <f aca="false">(N138*S138)/1000</f>
        <v>0</v>
      </c>
      <c r="U138" s="103"/>
      <c r="V138" s="103"/>
      <c r="W138" s="103"/>
      <c r="X138" s="111"/>
      <c r="Y138" s="111"/>
      <c r="Z138" s="111"/>
      <c r="AA138" s="103"/>
      <c r="AB138" s="53"/>
      <c r="AC138" s="54" t="n">
        <f aca="false">R138+O140+H138+J139</f>
        <v>0</v>
      </c>
      <c r="AD138" s="54" t="n">
        <f aca="false">AC138*20</f>
        <v>0</v>
      </c>
      <c r="AE138" s="54" t="n">
        <f aca="false">AC138*50</f>
        <v>0</v>
      </c>
      <c r="AF138" s="54" t="n">
        <f aca="false">AC138*250</f>
        <v>0</v>
      </c>
      <c r="AG138" s="54" t="n">
        <f aca="false">AC138*1000</f>
        <v>0</v>
      </c>
      <c r="AH138" s="54" t="n">
        <f aca="false">AC138*5000</f>
        <v>0</v>
      </c>
    </row>
    <row r="139" customFormat="false" ht="15" hidden="false" customHeight="true" outlineLevel="0" collapsed="false">
      <c r="B139" s="102"/>
      <c r="C139" s="14"/>
      <c r="D139" s="103"/>
      <c r="E139" s="33"/>
      <c r="F139" s="104"/>
      <c r="G139" s="33"/>
      <c r="H139" s="104"/>
      <c r="I139" s="36"/>
      <c r="J139" s="32"/>
      <c r="K139" s="32"/>
      <c r="L139" s="32"/>
      <c r="M139" s="103"/>
      <c r="N139" s="105"/>
      <c r="O139" s="106"/>
      <c r="P139" s="103"/>
      <c r="Q139" s="33"/>
      <c r="R139" s="38"/>
      <c r="S139" s="108"/>
      <c r="T139" s="109"/>
      <c r="U139" s="103"/>
      <c r="V139" s="103"/>
      <c r="W139" s="103"/>
      <c r="X139" s="111"/>
      <c r="Y139" s="111"/>
      <c r="Z139" s="111"/>
      <c r="AA139" s="103"/>
      <c r="AB139" s="53"/>
      <c r="AC139" s="54"/>
      <c r="AD139" s="54"/>
      <c r="AE139" s="54"/>
      <c r="AF139" s="54"/>
      <c r="AG139" s="54"/>
      <c r="AH139" s="54"/>
    </row>
    <row r="140" customFormat="false" ht="15" hidden="false" customHeight="true" outlineLevel="0" collapsed="false">
      <c r="B140" s="102"/>
      <c r="C140" s="14"/>
      <c r="D140" s="103"/>
      <c r="E140" s="33"/>
      <c r="F140" s="104"/>
      <c r="G140" s="33"/>
      <c r="H140" s="104"/>
      <c r="I140" s="36" t="n">
        <f aca="false">I138/2</f>
        <v>0</v>
      </c>
      <c r="J140" s="32"/>
      <c r="K140" s="32"/>
      <c r="L140" s="32"/>
      <c r="M140" s="37"/>
      <c r="N140" s="105"/>
      <c r="O140" s="38" t="n">
        <f aca="false">O138/500</f>
        <v>0</v>
      </c>
      <c r="P140" s="103"/>
      <c r="Q140" s="33"/>
      <c r="R140" s="38"/>
      <c r="S140" s="108"/>
      <c r="T140" s="54" t="n">
        <f aca="false">(N138/15.4323584)*(S138/3.28083989501312)*0.1</f>
        <v>0</v>
      </c>
      <c r="U140" s="103"/>
      <c r="V140" s="103"/>
      <c r="W140" s="103"/>
      <c r="X140" s="111"/>
      <c r="Y140" s="111"/>
      <c r="Z140" s="111"/>
      <c r="AA140" s="103"/>
      <c r="AB140" s="53"/>
      <c r="AC140" s="54"/>
      <c r="AD140" s="54"/>
      <c r="AE140" s="54"/>
      <c r="AF140" s="54"/>
      <c r="AG140" s="54"/>
      <c r="AH140" s="54"/>
    </row>
    <row r="141" customFormat="false" ht="15" hidden="false" customHeight="true" outlineLevel="0" collapsed="false">
      <c r="B141" s="102" t="n">
        <v>46</v>
      </c>
      <c r="C141" s="14" t="s">
        <v>111</v>
      </c>
      <c r="D141" s="103"/>
      <c r="E141" s="33"/>
      <c r="F141" s="104" t="n">
        <f aca="false">E141/15432.3584</f>
        <v>0</v>
      </c>
      <c r="G141" s="33"/>
      <c r="H141" s="104" t="n">
        <f aca="false">G141*F141</f>
        <v>0</v>
      </c>
      <c r="I141" s="36" t="n">
        <f aca="false">IFERROR(15432.3584/G141,0)</f>
        <v>0</v>
      </c>
      <c r="J141" s="103"/>
      <c r="K141" s="32"/>
      <c r="L141" s="32"/>
      <c r="M141" s="103"/>
      <c r="N141" s="105"/>
      <c r="O141" s="106"/>
      <c r="P141" s="103"/>
      <c r="Q141" s="107"/>
      <c r="R141" s="38" t="n">
        <f aca="false">Q142/100</f>
        <v>0</v>
      </c>
      <c r="S141" s="108"/>
      <c r="T141" s="109" t="n">
        <f aca="false">(N141*S141)/1000</f>
        <v>0</v>
      </c>
      <c r="U141" s="103"/>
      <c r="V141" s="103"/>
      <c r="W141" s="103"/>
      <c r="X141" s="111"/>
      <c r="Y141" s="111"/>
      <c r="Z141" s="111"/>
      <c r="AA141" s="103"/>
      <c r="AB141" s="53"/>
      <c r="AC141" s="54" t="n">
        <f aca="false">R141+O143+H141+J142</f>
        <v>0</v>
      </c>
      <c r="AD141" s="54" t="n">
        <f aca="false">AC141*20</f>
        <v>0</v>
      </c>
      <c r="AE141" s="54" t="n">
        <f aca="false">AC141*50</f>
        <v>0</v>
      </c>
      <c r="AF141" s="54" t="n">
        <f aca="false">AC141*250</f>
        <v>0</v>
      </c>
      <c r="AG141" s="54" t="n">
        <f aca="false">AC141*1000</f>
        <v>0</v>
      </c>
      <c r="AH141" s="54" t="n">
        <f aca="false">AC141*5000</f>
        <v>0</v>
      </c>
    </row>
    <row r="142" customFormat="false" ht="15" hidden="false" customHeight="true" outlineLevel="0" collapsed="false">
      <c r="B142" s="102"/>
      <c r="C142" s="14"/>
      <c r="D142" s="103"/>
      <c r="E142" s="33"/>
      <c r="F142" s="104"/>
      <c r="G142" s="33"/>
      <c r="H142" s="104"/>
      <c r="I142" s="36"/>
      <c r="J142" s="32"/>
      <c r="K142" s="32"/>
      <c r="L142" s="32"/>
      <c r="M142" s="103"/>
      <c r="N142" s="105"/>
      <c r="O142" s="106"/>
      <c r="P142" s="103"/>
      <c r="Q142" s="33"/>
      <c r="R142" s="38"/>
      <c r="S142" s="108"/>
      <c r="T142" s="109"/>
      <c r="U142" s="103"/>
      <c r="V142" s="103"/>
      <c r="W142" s="103"/>
      <c r="X142" s="111"/>
      <c r="Y142" s="111"/>
      <c r="Z142" s="111"/>
      <c r="AA142" s="103"/>
      <c r="AB142" s="53"/>
      <c r="AC142" s="54"/>
      <c r="AD142" s="54"/>
      <c r="AE142" s="54"/>
      <c r="AF142" s="54"/>
      <c r="AG142" s="54"/>
      <c r="AH142" s="54"/>
    </row>
    <row r="143" customFormat="false" ht="15" hidden="false" customHeight="true" outlineLevel="0" collapsed="false">
      <c r="B143" s="102"/>
      <c r="C143" s="14"/>
      <c r="D143" s="103"/>
      <c r="E143" s="33"/>
      <c r="F143" s="104"/>
      <c r="G143" s="33"/>
      <c r="H143" s="104"/>
      <c r="I143" s="36" t="n">
        <f aca="false">I141/2</f>
        <v>0</v>
      </c>
      <c r="J143" s="32"/>
      <c r="K143" s="32"/>
      <c r="L143" s="32"/>
      <c r="M143" s="37"/>
      <c r="N143" s="105"/>
      <c r="O143" s="38" t="n">
        <f aca="false">O141/500</f>
        <v>0</v>
      </c>
      <c r="P143" s="103"/>
      <c r="Q143" s="33"/>
      <c r="R143" s="38"/>
      <c r="S143" s="108"/>
      <c r="T143" s="54" t="n">
        <f aca="false">(N141/15.4323584)*(S141/3.28083989501312)*0.1</f>
        <v>0</v>
      </c>
      <c r="U143" s="103"/>
      <c r="V143" s="103"/>
      <c r="W143" s="103"/>
      <c r="X143" s="111"/>
      <c r="Y143" s="111"/>
      <c r="Z143" s="111"/>
      <c r="AA143" s="103"/>
      <c r="AB143" s="53"/>
      <c r="AC143" s="54"/>
      <c r="AD143" s="54"/>
      <c r="AE143" s="54"/>
      <c r="AF143" s="54"/>
      <c r="AG143" s="54"/>
      <c r="AH143" s="54"/>
    </row>
    <row r="144" customFormat="false" ht="15" hidden="false" customHeight="true" outlineLevel="0" collapsed="false">
      <c r="B144" s="102" t="n">
        <v>47</v>
      </c>
      <c r="C144" s="14" t="s">
        <v>111</v>
      </c>
      <c r="D144" s="103"/>
      <c r="E144" s="33"/>
      <c r="F144" s="104" t="n">
        <f aca="false">E144/15432.3584</f>
        <v>0</v>
      </c>
      <c r="G144" s="33"/>
      <c r="H144" s="104" t="n">
        <f aca="false">G144*F144</f>
        <v>0</v>
      </c>
      <c r="I144" s="36" t="n">
        <f aca="false">IFERROR(15432.3584/G144,0)</f>
        <v>0</v>
      </c>
      <c r="J144" s="103"/>
      <c r="K144" s="32"/>
      <c r="L144" s="32"/>
      <c r="M144" s="103"/>
      <c r="N144" s="105"/>
      <c r="O144" s="106"/>
      <c r="P144" s="103"/>
      <c r="Q144" s="107"/>
      <c r="R144" s="38" t="n">
        <f aca="false">Q145/100</f>
        <v>0</v>
      </c>
      <c r="S144" s="108"/>
      <c r="T144" s="109" t="n">
        <f aca="false">(N144*S144)/1000</f>
        <v>0</v>
      </c>
      <c r="U144" s="103"/>
      <c r="V144" s="103"/>
      <c r="W144" s="103"/>
      <c r="X144" s="111"/>
      <c r="Y144" s="111"/>
      <c r="Z144" s="111"/>
      <c r="AA144" s="103"/>
      <c r="AB144" s="53"/>
      <c r="AC144" s="54" t="n">
        <f aca="false">R144+O146+H144+J145</f>
        <v>0</v>
      </c>
      <c r="AD144" s="54" t="n">
        <f aca="false">AC144*20</f>
        <v>0</v>
      </c>
      <c r="AE144" s="54" t="n">
        <f aca="false">AC144*50</f>
        <v>0</v>
      </c>
      <c r="AF144" s="54" t="n">
        <f aca="false">AC144*250</f>
        <v>0</v>
      </c>
      <c r="AG144" s="54" t="n">
        <f aca="false">AC144*1000</f>
        <v>0</v>
      </c>
      <c r="AH144" s="54" t="n">
        <f aca="false">AC144*5000</f>
        <v>0</v>
      </c>
    </row>
    <row r="145" customFormat="false" ht="15" hidden="false" customHeight="true" outlineLevel="0" collapsed="false">
      <c r="B145" s="102"/>
      <c r="C145" s="14"/>
      <c r="D145" s="103"/>
      <c r="E145" s="33"/>
      <c r="F145" s="104"/>
      <c r="G145" s="33"/>
      <c r="H145" s="104"/>
      <c r="I145" s="36"/>
      <c r="J145" s="32"/>
      <c r="K145" s="32"/>
      <c r="L145" s="32"/>
      <c r="M145" s="103"/>
      <c r="N145" s="105"/>
      <c r="O145" s="106"/>
      <c r="P145" s="103"/>
      <c r="Q145" s="33"/>
      <c r="R145" s="38"/>
      <c r="S145" s="108"/>
      <c r="T145" s="109"/>
      <c r="U145" s="103"/>
      <c r="V145" s="103"/>
      <c r="W145" s="103"/>
      <c r="X145" s="111"/>
      <c r="Y145" s="111"/>
      <c r="Z145" s="111"/>
      <c r="AA145" s="103"/>
      <c r="AB145" s="53"/>
      <c r="AC145" s="54"/>
      <c r="AD145" s="54"/>
      <c r="AE145" s="54"/>
      <c r="AF145" s="54"/>
      <c r="AG145" s="54"/>
      <c r="AH145" s="54"/>
    </row>
    <row r="146" customFormat="false" ht="15" hidden="false" customHeight="true" outlineLevel="0" collapsed="false">
      <c r="B146" s="102"/>
      <c r="C146" s="14"/>
      <c r="D146" s="103"/>
      <c r="E146" s="33"/>
      <c r="F146" s="104"/>
      <c r="G146" s="33"/>
      <c r="H146" s="104"/>
      <c r="I146" s="36" t="n">
        <f aca="false">I144/2</f>
        <v>0</v>
      </c>
      <c r="J146" s="32"/>
      <c r="K146" s="32"/>
      <c r="L146" s="32"/>
      <c r="M146" s="37"/>
      <c r="N146" s="105"/>
      <c r="O146" s="38" t="n">
        <f aca="false">O144/500</f>
        <v>0</v>
      </c>
      <c r="P146" s="103"/>
      <c r="Q146" s="33"/>
      <c r="R146" s="38"/>
      <c r="S146" s="108"/>
      <c r="T146" s="54" t="n">
        <f aca="false">(N144/15.4323584)*(S144/3.28083989501312)*0.1</f>
        <v>0</v>
      </c>
      <c r="U146" s="103"/>
      <c r="V146" s="103"/>
      <c r="W146" s="103"/>
      <c r="X146" s="111"/>
      <c r="Y146" s="111"/>
      <c r="Z146" s="111"/>
      <c r="AA146" s="103"/>
      <c r="AB146" s="53"/>
      <c r="AC146" s="54"/>
      <c r="AD146" s="54"/>
      <c r="AE146" s="54"/>
      <c r="AF146" s="54"/>
      <c r="AG146" s="54"/>
      <c r="AH146" s="54"/>
    </row>
    <row r="147" customFormat="false" ht="15" hidden="false" customHeight="true" outlineLevel="0" collapsed="false">
      <c r="B147" s="102" t="n">
        <v>48</v>
      </c>
      <c r="C147" s="14" t="s">
        <v>111</v>
      </c>
      <c r="D147" s="103"/>
      <c r="E147" s="33"/>
      <c r="F147" s="104" t="n">
        <f aca="false">E147/15432.3584</f>
        <v>0</v>
      </c>
      <c r="G147" s="33"/>
      <c r="H147" s="104" t="n">
        <f aca="false">G147*F147</f>
        <v>0</v>
      </c>
      <c r="I147" s="36" t="n">
        <f aca="false">IFERROR(15432.3584/G147,0)</f>
        <v>0</v>
      </c>
      <c r="J147" s="103"/>
      <c r="K147" s="32"/>
      <c r="L147" s="32"/>
      <c r="M147" s="103"/>
      <c r="N147" s="105"/>
      <c r="O147" s="106"/>
      <c r="P147" s="103"/>
      <c r="Q147" s="107"/>
      <c r="R147" s="38" t="n">
        <f aca="false">Q148/100</f>
        <v>0</v>
      </c>
      <c r="S147" s="108"/>
      <c r="T147" s="109" t="n">
        <f aca="false">(N147*S147)/1000</f>
        <v>0</v>
      </c>
      <c r="U147" s="103"/>
      <c r="V147" s="103"/>
      <c r="W147" s="103"/>
      <c r="X147" s="111"/>
      <c r="Y147" s="111"/>
      <c r="Z147" s="111"/>
      <c r="AA147" s="103"/>
      <c r="AB147" s="53"/>
      <c r="AC147" s="54" t="n">
        <f aca="false">R147+O149+H147+J148</f>
        <v>0</v>
      </c>
      <c r="AD147" s="54" t="n">
        <f aca="false">AC147*20</f>
        <v>0</v>
      </c>
      <c r="AE147" s="54" t="n">
        <f aca="false">AC147*50</f>
        <v>0</v>
      </c>
      <c r="AF147" s="54" t="n">
        <f aca="false">AC147*250</f>
        <v>0</v>
      </c>
      <c r="AG147" s="54" t="n">
        <f aca="false">AC147*1000</f>
        <v>0</v>
      </c>
      <c r="AH147" s="54" t="n">
        <f aca="false">AC147*5000</f>
        <v>0</v>
      </c>
    </row>
    <row r="148" customFormat="false" ht="15" hidden="false" customHeight="true" outlineLevel="0" collapsed="false">
      <c r="B148" s="102"/>
      <c r="C148" s="14"/>
      <c r="D148" s="103"/>
      <c r="E148" s="33"/>
      <c r="F148" s="104"/>
      <c r="G148" s="33"/>
      <c r="H148" s="104"/>
      <c r="I148" s="36"/>
      <c r="J148" s="32"/>
      <c r="K148" s="32"/>
      <c r="L148" s="32"/>
      <c r="M148" s="103"/>
      <c r="N148" s="105"/>
      <c r="O148" s="106"/>
      <c r="P148" s="103"/>
      <c r="Q148" s="33"/>
      <c r="R148" s="38"/>
      <c r="S148" s="108"/>
      <c r="T148" s="109"/>
      <c r="U148" s="103"/>
      <c r="V148" s="103"/>
      <c r="W148" s="103"/>
      <c r="X148" s="111"/>
      <c r="Y148" s="111"/>
      <c r="Z148" s="111"/>
      <c r="AA148" s="103"/>
      <c r="AB148" s="53"/>
      <c r="AC148" s="54"/>
      <c r="AD148" s="54"/>
      <c r="AE148" s="54"/>
      <c r="AF148" s="54"/>
      <c r="AG148" s="54"/>
      <c r="AH148" s="54"/>
    </row>
    <row r="149" customFormat="false" ht="15" hidden="false" customHeight="true" outlineLevel="0" collapsed="false">
      <c r="B149" s="102"/>
      <c r="C149" s="14"/>
      <c r="D149" s="103"/>
      <c r="E149" s="33"/>
      <c r="F149" s="104"/>
      <c r="G149" s="33"/>
      <c r="H149" s="104"/>
      <c r="I149" s="36" t="n">
        <f aca="false">I147/2</f>
        <v>0</v>
      </c>
      <c r="J149" s="32"/>
      <c r="K149" s="32"/>
      <c r="L149" s="32"/>
      <c r="M149" s="37"/>
      <c r="N149" s="105"/>
      <c r="O149" s="38" t="n">
        <f aca="false">O147/500</f>
        <v>0</v>
      </c>
      <c r="P149" s="103"/>
      <c r="Q149" s="33"/>
      <c r="R149" s="38"/>
      <c r="S149" s="108"/>
      <c r="T149" s="54" t="n">
        <f aca="false">(N147/15.4323584)*(S147/3.28083989501312)*0.1</f>
        <v>0</v>
      </c>
      <c r="U149" s="103"/>
      <c r="V149" s="103"/>
      <c r="W149" s="103"/>
      <c r="X149" s="111"/>
      <c r="Y149" s="111"/>
      <c r="Z149" s="111"/>
      <c r="AA149" s="103"/>
      <c r="AB149" s="53"/>
      <c r="AC149" s="54"/>
      <c r="AD149" s="54"/>
      <c r="AE149" s="54"/>
      <c r="AF149" s="54"/>
      <c r="AG149" s="54"/>
      <c r="AH149" s="54"/>
    </row>
    <row r="150" customFormat="false" ht="15" hidden="false" customHeight="true" outlineLevel="0" collapsed="false">
      <c r="B150" s="102" t="n">
        <v>49</v>
      </c>
      <c r="C150" s="14" t="s">
        <v>111</v>
      </c>
      <c r="D150" s="103"/>
      <c r="E150" s="33"/>
      <c r="F150" s="104" t="n">
        <f aca="false">E150/15432.3584</f>
        <v>0</v>
      </c>
      <c r="G150" s="33"/>
      <c r="H150" s="104" t="n">
        <f aca="false">G150*F150</f>
        <v>0</v>
      </c>
      <c r="I150" s="36" t="n">
        <f aca="false">IFERROR(15432.3584/G150,0)</f>
        <v>0</v>
      </c>
      <c r="J150" s="103"/>
      <c r="K150" s="32"/>
      <c r="L150" s="32"/>
      <c r="M150" s="103"/>
      <c r="N150" s="105"/>
      <c r="O150" s="106"/>
      <c r="P150" s="103"/>
      <c r="Q150" s="107"/>
      <c r="R150" s="38" t="n">
        <f aca="false">Q151/100</f>
        <v>0</v>
      </c>
      <c r="S150" s="108"/>
      <c r="T150" s="109" t="n">
        <f aca="false">(N150*S150)/1000</f>
        <v>0</v>
      </c>
      <c r="U150" s="103"/>
      <c r="V150" s="103"/>
      <c r="W150" s="103"/>
      <c r="X150" s="111"/>
      <c r="Y150" s="111"/>
      <c r="Z150" s="111"/>
      <c r="AA150" s="103"/>
      <c r="AB150" s="53"/>
      <c r="AC150" s="54" t="n">
        <f aca="false">R150+O152+H150+J151</f>
        <v>0</v>
      </c>
      <c r="AD150" s="54" t="n">
        <f aca="false">AC150*20</f>
        <v>0</v>
      </c>
      <c r="AE150" s="54" t="n">
        <f aca="false">AC150*50</f>
        <v>0</v>
      </c>
      <c r="AF150" s="54" t="n">
        <f aca="false">AC150*250</f>
        <v>0</v>
      </c>
      <c r="AG150" s="54" t="n">
        <f aca="false">AC150*1000</f>
        <v>0</v>
      </c>
      <c r="AH150" s="54" t="n">
        <f aca="false">AC150*5000</f>
        <v>0</v>
      </c>
    </row>
    <row r="151" customFormat="false" ht="15" hidden="false" customHeight="true" outlineLevel="0" collapsed="false">
      <c r="B151" s="102"/>
      <c r="C151" s="14"/>
      <c r="D151" s="103"/>
      <c r="E151" s="33"/>
      <c r="F151" s="104"/>
      <c r="G151" s="33"/>
      <c r="H151" s="104"/>
      <c r="I151" s="36"/>
      <c r="J151" s="32"/>
      <c r="K151" s="32"/>
      <c r="L151" s="32"/>
      <c r="M151" s="103"/>
      <c r="N151" s="105"/>
      <c r="O151" s="106"/>
      <c r="P151" s="103"/>
      <c r="Q151" s="33"/>
      <c r="R151" s="38"/>
      <c r="S151" s="108"/>
      <c r="T151" s="109"/>
      <c r="U151" s="103"/>
      <c r="V151" s="103"/>
      <c r="W151" s="103"/>
      <c r="X151" s="111"/>
      <c r="Y151" s="111"/>
      <c r="Z151" s="111"/>
      <c r="AA151" s="103"/>
      <c r="AB151" s="53"/>
      <c r="AC151" s="54"/>
      <c r="AD151" s="54"/>
      <c r="AE151" s="54"/>
      <c r="AF151" s="54"/>
      <c r="AG151" s="54"/>
      <c r="AH151" s="54"/>
    </row>
    <row r="152" customFormat="false" ht="15" hidden="false" customHeight="true" outlineLevel="0" collapsed="false">
      <c r="B152" s="102"/>
      <c r="C152" s="14"/>
      <c r="D152" s="103"/>
      <c r="E152" s="33"/>
      <c r="F152" s="104"/>
      <c r="G152" s="33"/>
      <c r="H152" s="104"/>
      <c r="I152" s="36" t="n">
        <f aca="false">I150/2</f>
        <v>0</v>
      </c>
      <c r="J152" s="32"/>
      <c r="K152" s="32"/>
      <c r="L152" s="32"/>
      <c r="M152" s="37"/>
      <c r="N152" s="105"/>
      <c r="O152" s="38" t="n">
        <f aca="false">O150/500</f>
        <v>0</v>
      </c>
      <c r="P152" s="103"/>
      <c r="Q152" s="33"/>
      <c r="R152" s="38"/>
      <c r="S152" s="108"/>
      <c r="T152" s="54" t="n">
        <f aca="false">(N150/15.4323584)*(S150/3.28083989501312)*0.1</f>
        <v>0</v>
      </c>
      <c r="U152" s="103"/>
      <c r="V152" s="103"/>
      <c r="W152" s="103"/>
      <c r="X152" s="111"/>
      <c r="Y152" s="111"/>
      <c r="Z152" s="111"/>
      <c r="AA152" s="103"/>
      <c r="AB152" s="53"/>
      <c r="AC152" s="54"/>
      <c r="AD152" s="54"/>
      <c r="AE152" s="54"/>
      <c r="AF152" s="54"/>
      <c r="AG152" s="54"/>
      <c r="AH152" s="54"/>
    </row>
    <row r="153" customFormat="false" ht="15" hidden="false" customHeight="true" outlineLevel="0" collapsed="false">
      <c r="B153" s="102" t="n">
        <v>50</v>
      </c>
      <c r="C153" s="14" t="s">
        <v>111</v>
      </c>
      <c r="D153" s="103"/>
      <c r="E153" s="33"/>
      <c r="F153" s="104" t="n">
        <f aca="false">E153/15432.3584</f>
        <v>0</v>
      </c>
      <c r="G153" s="33"/>
      <c r="H153" s="104" t="n">
        <f aca="false">G153*F153</f>
        <v>0</v>
      </c>
      <c r="I153" s="36" t="n">
        <f aca="false">IFERROR(15432.3584/G153,0)</f>
        <v>0</v>
      </c>
      <c r="J153" s="103"/>
      <c r="K153" s="32"/>
      <c r="L153" s="32"/>
      <c r="M153" s="103"/>
      <c r="N153" s="105"/>
      <c r="O153" s="106"/>
      <c r="P153" s="103"/>
      <c r="Q153" s="107"/>
      <c r="R153" s="38" t="n">
        <f aca="false">Q154/100</f>
        <v>0</v>
      </c>
      <c r="S153" s="108"/>
      <c r="T153" s="109" t="n">
        <f aca="false">(N153*S153)/1000</f>
        <v>0</v>
      </c>
      <c r="U153" s="103"/>
      <c r="V153" s="103"/>
      <c r="W153" s="103"/>
      <c r="X153" s="111"/>
      <c r="Y153" s="111"/>
      <c r="Z153" s="111"/>
      <c r="AA153" s="103"/>
      <c r="AB153" s="53"/>
      <c r="AC153" s="54" t="n">
        <f aca="false">R153+O155+H153+J154</f>
        <v>0</v>
      </c>
      <c r="AD153" s="54" t="n">
        <f aca="false">AC153*20</f>
        <v>0</v>
      </c>
      <c r="AE153" s="54" t="n">
        <f aca="false">AC153*50</f>
        <v>0</v>
      </c>
      <c r="AF153" s="54" t="n">
        <f aca="false">AC153*250</f>
        <v>0</v>
      </c>
      <c r="AG153" s="54" t="n">
        <f aca="false">AC153*1000</f>
        <v>0</v>
      </c>
      <c r="AH153" s="54" t="n">
        <f aca="false">AC153*5000</f>
        <v>0</v>
      </c>
    </row>
    <row r="154" customFormat="false" ht="15" hidden="false" customHeight="true" outlineLevel="0" collapsed="false">
      <c r="B154" s="102"/>
      <c r="C154" s="14"/>
      <c r="D154" s="103"/>
      <c r="E154" s="33"/>
      <c r="F154" s="104"/>
      <c r="G154" s="33"/>
      <c r="H154" s="104"/>
      <c r="I154" s="36"/>
      <c r="J154" s="32"/>
      <c r="K154" s="32"/>
      <c r="L154" s="32"/>
      <c r="M154" s="103"/>
      <c r="N154" s="105"/>
      <c r="O154" s="106"/>
      <c r="P154" s="103"/>
      <c r="Q154" s="33"/>
      <c r="R154" s="38"/>
      <c r="S154" s="108"/>
      <c r="T154" s="109"/>
      <c r="U154" s="103"/>
      <c r="V154" s="103"/>
      <c r="W154" s="103"/>
      <c r="X154" s="111"/>
      <c r="Y154" s="111"/>
      <c r="Z154" s="111"/>
      <c r="AA154" s="103"/>
      <c r="AB154" s="53"/>
      <c r="AC154" s="54"/>
      <c r="AD154" s="54"/>
      <c r="AE154" s="54"/>
      <c r="AF154" s="54"/>
      <c r="AG154" s="54"/>
      <c r="AH154" s="54"/>
    </row>
    <row r="155" customFormat="false" ht="15" hidden="false" customHeight="true" outlineLevel="0" collapsed="false">
      <c r="B155" s="102"/>
      <c r="C155" s="14"/>
      <c r="D155" s="103"/>
      <c r="E155" s="33"/>
      <c r="F155" s="104"/>
      <c r="G155" s="33"/>
      <c r="H155" s="104"/>
      <c r="I155" s="36" t="n">
        <f aca="false">I153/2</f>
        <v>0</v>
      </c>
      <c r="J155" s="32"/>
      <c r="K155" s="32"/>
      <c r="L155" s="32"/>
      <c r="M155" s="37"/>
      <c r="N155" s="105"/>
      <c r="O155" s="38" t="n">
        <f aca="false">O153/500</f>
        <v>0</v>
      </c>
      <c r="P155" s="103"/>
      <c r="Q155" s="33"/>
      <c r="R155" s="38"/>
      <c r="S155" s="108"/>
      <c r="T155" s="54" t="n">
        <f aca="false">(N153/15.4323584)*(S153/3.28083989501312)*0.1</f>
        <v>0</v>
      </c>
      <c r="U155" s="103"/>
      <c r="V155" s="103"/>
      <c r="W155" s="103"/>
      <c r="X155" s="111"/>
      <c r="Y155" s="111"/>
      <c r="Z155" s="111"/>
      <c r="AA155" s="103"/>
      <c r="AB155" s="53"/>
      <c r="AC155" s="54"/>
      <c r="AD155" s="54"/>
      <c r="AE155" s="54"/>
      <c r="AF155" s="54"/>
      <c r="AG155" s="54"/>
      <c r="AH155" s="54"/>
    </row>
    <row r="156" customFormat="false" ht="15" hidden="false" customHeight="true" outlineLevel="0" collapsed="false">
      <c r="B156" s="102" t="n">
        <v>51</v>
      </c>
      <c r="C156" s="14" t="s">
        <v>111</v>
      </c>
      <c r="D156" s="103"/>
      <c r="E156" s="33"/>
      <c r="F156" s="104" t="n">
        <f aca="false">E156/15432.3584</f>
        <v>0</v>
      </c>
      <c r="G156" s="33"/>
      <c r="H156" s="104" t="n">
        <f aca="false">G156*F156</f>
        <v>0</v>
      </c>
      <c r="I156" s="36" t="n">
        <f aca="false">IFERROR(15432.3584/G156,0)</f>
        <v>0</v>
      </c>
      <c r="J156" s="103"/>
      <c r="K156" s="32"/>
      <c r="L156" s="32"/>
      <c r="M156" s="103"/>
      <c r="N156" s="105"/>
      <c r="O156" s="106"/>
      <c r="P156" s="103"/>
      <c r="Q156" s="107"/>
      <c r="R156" s="38" t="n">
        <f aca="false">Q157/100</f>
        <v>0</v>
      </c>
      <c r="S156" s="108"/>
      <c r="T156" s="109" t="n">
        <f aca="false">(N156*S156)/1000</f>
        <v>0</v>
      </c>
      <c r="U156" s="103"/>
      <c r="V156" s="103"/>
      <c r="W156" s="103"/>
      <c r="X156" s="111"/>
      <c r="Y156" s="111"/>
      <c r="Z156" s="111"/>
      <c r="AA156" s="103"/>
      <c r="AB156" s="53"/>
      <c r="AC156" s="54" t="n">
        <f aca="false">R156+O158+H156+J157</f>
        <v>0</v>
      </c>
      <c r="AD156" s="54" t="n">
        <f aca="false">AC156*20</f>
        <v>0</v>
      </c>
      <c r="AE156" s="54" t="n">
        <f aca="false">AC156*50</f>
        <v>0</v>
      </c>
      <c r="AF156" s="54" t="n">
        <f aca="false">AC156*250</f>
        <v>0</v>
      </c>
      <c r="AG156" s="54" t="n">
        <f aca="false">AC156*1000</f>
        <v>0</v>
      </c>
      <c r="AH156" s="54" t="n">
        <f aca="false">AC156*5000</f>
        <v>0</v>
      </c>
    </row>
    <row r="157" customFormat="false" ht="15" hidden="false" customHeight="true" outlineLevel="0" collapsed="false">
      <c r="B157" s="102"/>
      <c r="C157" s="14"/>
      <c r="D157" s="103"/>
      <c r="E157" s="33"/>
      <c r="F157" s="104"/>
      <c r="G157" s="33"/>
      <c r="H157" s="104"/>
      <c r="I157" s="36"/>
      <c r="J157" s="32"/>
      <c r="K157" s="32"/>
      <c r="L157" s="32"/>
      <c r="M157" s="103"/>
      <c r="N157" s="105"/>
      <c r="O157" s="106"/>
      <c r="P157" s="103"/>
      <c r="Q157" s="33"/>
      <c r="R157" s="38"/>
      <c r="S157" s="108"/>
      <c r="T157" s="109"/>
      <c r="U157" s="103"/>
      <c r="V157" s="103"/>
      <c r="W157" s="103"/>
      <c r="X157" s="111"/>
      <c r="Y157" s="111"/>
      <c r="Z157" s="111"/>
      <c r="AA157" s="103"/>
      <c r="AB157" s="53"/>
      <c r="AC157" s="54"/>
      <c r="AD157" s="54"/>
      <c r="AE157" s="54"/>
      <c r="AF157" s="54"/>
      <c r="AG157" s="54"/>
      <c r="AH157" s="54"/>
    </row>
    <row r="158" customFormat="false" ht="15" hidden="false" customHeight="true" outlineLevel="0" collapsed="false">
      <c r="B158" s="102"/>
      <c r="C158" s="14"/>
      <c r="D158" s="103"/>
      <c r="E158" s="33"/>
      <c r="F158" s="104"/>
      <c r="G158" s="33"/>
      <c r="H158" s="104"/>
      <c r="I158" s="36" t="n">
        <f aca="false">I156/2</f>
        <v>0</v>
      </c>
      <c r="J158" s="32"/>
      <c r="K158" s="32"/>
      <c r="L158" s="32"/>
      <c r="M158" s="37"/>
      <c r="N158" s="105"/>
      <c r="O158" s="38" t="n">
        <f aca="false">O156/500</f>
        <v>0</v>
      </c>
      <c r="P158" s="103"/>
      <c r="Q158" s="33"/>
      <c r="R158" s="38"/>
      <c r="S158" s="108"/>
      <c r="T158" s="54" t="n">
        <f aca="false">(N156/15.4323584)*(S156/3.28083989501312)*0.1</f>
        <v>0</v>
      </c>
      <c r="U158" s="103"/>
      <c r="V158" s="103"/>
      <c r="W158" s="103"/>
      <c r="X158" s="111"/>
      <c r="Y158" s="111"/>
      <c r="Z158" s="111"/>
      <c r="AA158" s="103"/>
      <c r="AB158" s="53"/>
      <c r="AC158" s="54"/>
      <c r="AD158" s="54"/>
      <c r="AE158" s="54"/>
      <c r="AF158" s="54"/>
      <c r="AG158" s="54"/>
      <c r="AH158" s="54"/>
    </row>
    <row r="159" customFormat="false" ht="15" hidden="false" customHeight="true" outlineLevel="0" collapsed="false">
      <c r="B159" s="102" t="n">
        <v>52</v>
      </c>
      <c r="C159" s="14" t="s">
        <v>111</v>
      </c>
      <c r="D159" s="103"/>
      <c r="E159" s="33"/>
      <c r="F159" s="104" t="n">
        <f aca="false">E159/15432.3584</f>
        <v>0</v>
      </c>
      <c r="G159" s="33"/>
      <c r="H159" s="104" t="n">
        <f aca="false">G159*F159</f>
        <v>0</v>
      </c>
      <c r="I159" s="36" t="n">
        <f aca="false">IFERROR(15432.3584/G159,0)</f>
        <v>0</v>
      </c>
      <c r="J159" s="103"/>
      <c r="K159" s="32"/>
      <c r="L159" s="32"/>
      <c r="M159" s="103"/>
      <c r="N159" s="105"/>
      <c r="O159" s="106"/>
      <c r="P159" s="103"/>
      <c r="Q159" s="107"/>
      <c r="R159" s="38" t="n">
        <f aca="false">Q160/100</f>
        <v>0</v>
      </c>
      <c r="S159" s="108"/>
      <c r="T159" s="109" t="n">
        <f aca="false">(N159*S159)/1000</f>
        <v>0</v>
      </c>
      <c r="U159" s="103"/>
      <c r="V159" s="103"/>
      <c r="W159" s="103"/>
      <c r="X159" s="111"/>
      <c r="Y159" s="111"/>
      <c r="Z159" s="111"/>
      <c r="AA159" s="103"/>
      <c r="AB159" s="53"/>
      <c r="AC159" s="54" t="n">
        <f aca="false">R159+O161+H159+J160</f>
        <v>0</v>
      </c>
      <c r="AD159" s="54" t="n">
        <f aca="false">AC159*20</f>
        <v>0</v>
      </c>
      <c r="AE159" s="54" t="n">
        <f aca="false">AC159*50</f>
        <v>0</v>
      </c>
      <c r="AF159" s="54" t="n">
        <f aca="false">AC159*250</f>
        <v>0</v>
      </c>
      <c r="AG159" s="54" t="n">
        <f aca="false">AC159*1000</f>
        <v>0</v>
      </c>
      <c r="AH159" s="54" t="n">
        <f aca="false">AC159*5000</f>
        <v>0</v>
      </c>
    </row>
    <row r="160" customFormat="false" ht="15" hidden="false" customHeight="true" outlineLevel="0" collapsed="false">
      <c r="B160" s="102"/>
      <c r="C160" s="14"/>
      <c r="D160" s="103"/>
      <c r="E160" s="33"/>
      <c r="F160" s="104"/>
      <c r="G160" s="33"/>
      <c r="H160" s="104"/>
      <c r="I160" s="36"/>
      <c r="J160" s="32"/>
      <c r="K160" s="32"/>
      <c r="L160" s="32"/>
      <c r="M160" s="103"/>
      <c r="N160" s="105"/>
      <c r="O160" s="106"/>
      <c r="P160" s="103"/>
      <c r="Q160" s="33"/>
      <c r="R160" s="38"/>
      <c r="S160" s="108"/>
      <c r="T160" s="109"/>
      <c r="U160" s="103"/>
      <c r="V160" s="103"/>
      <c r="W160" s="103"/>
      <c r="X160" s="111"/>
      <c r="Y160" s="111"/>
      <c r="Z160" s="111"/>
      <c r="AA160" s="103"/>
      <c r="AB160" s="53"/>
      <c r="AC160" s="54"/>
      <c r="AD160" s="54"/>
      <c r="AE160" s="54"/>
      <c r="AF160" s="54"/>
      <c r="AG160" s="54"/>
      <c r="AH160" s="54"/>
    </row>
    <row r="161" customFormat="false" ht="15" hidden="false" customHeight="true" outlineLevel="0" collapsed="false">
      <c r="B161" s="102"/>
      <c r="C161" s="14"/>
      <c r="D161" s="103"/>
      <c r="E161" s="33"/>
      <c r="F161" s="104"/>
      <c r="G161" s="33"/>
      <c r="H161" s="104"/>
      <c r="I161" s="36" t="n">
        <f aca="false">I159/2</f>
        <v>0</v>
      </c>
      <c r="J161" s="32"/>
      <c r="K161" s="32"/>
      <c r="L161" s="32"/>
      <c r="M161" s="37"/>
      <c r="N161" s="105"/>
      <c r="O161" s="38" t="n">
        <f aca="false">O159/500</f>
        <v>0</v>
      </c>
      <c r="P161" s="103"/>
      <c r="Q161" s="33"/>
      <c r="R161" s="38"/>
      <c r="S161" s="108"/>
      <c r="T161" s="54" t="n">
        <f aca="false">(N159/15.4323584)*(S159/3.28083989501312)*0.1</f>
        <v>0</v>
      </c>
      <c r="U161" s="103"/>
      <c r="V161" s="103"/>
      <c r="W161" s="103"/>
      <c r="X161" s="111"/>
      <c r="Y161" s="111"/>
      <c r="Z161" s="111"/>
      <c r="AA161" s="103"/>
      <c r="AB161" s="53"/>
      <c r="AC161" s="54"/>
      <c r="AD161" s="54"/>
      <c r="AE161" s="54"/>
      <c r="AF161" s="54"/>
      <c r="AG161" s="54"/>
      <c r="AH161" s="54"/>
    </row>
    <row r="162" customFormat="false" ht="15" hidden="false" customHeight="true" outlineLevel="0" collapsed="false">
      <c r="B162" s="102" t="n">
        <v>53</v>
      </c>
      <c r="C162" s="14" t="s">
        <v>111</v>
      </c>
      <c r="D162" s="103"/>
      <c r="E162" s="33"/>
      <c r="F162" s="104" t="n">
        <f aca="false">E162/15432.3584</f>
        <v>0</v>
      </c>
      <c r="G162" s="33"/>
      <c r="H162" s="104" t="n">
        <f aca="false">G162*F162</f>
        <v>0</v>
      </c>
      <c r="I162" s="36" t="n">
        <f aca="false">IFERROR(15432.3584/G162,0)</f>
        <v>0</v>
      </c>
      <c r="J162" s="103"/>
      <c r="K162" s="32"/>
      <c r="L162" s="32"/>
      <c r="M162" s="103"/>
      <c r="N162" s="105"/>
      <c r="O162" s="106"/>
      <c r="P162" s="103"/>
      <c r="Q162" s="107"/>
      <c r="R162" s="38" t="n">
        <f aca="false">Q163/100</f>
        <v>0</v>
      </c>
      <c r="S162" s="108"/>
      <c r="T162" s="109" t="n">
        <f aca="false">(N162*S162)/1000</f>
        <v>0</v>
      </c>
      <c r="U162" s="103"/>
      <c r="V162" s="103"/>
      <c r="W162" s="103"/>
      <c r="X162" s="111"/>
      <c r="Y162" s="111"/>
      <c r="Z162" s="111"/>
      <c r="AA162" s="103"/>
      <c r="AB162" s="53"/>
      <c r="AC162" s="54" t="n">
        <f aca="false">R162+O164+H162+J163</f>
        <v>0</v>
      </c>
      <c r="AD162" s="54" t="n">
        <f aca="false">AC162*20</f>
        <v>0</v>
      </c>
      <c r="AE162" s="54" t="n">
        <f aca="false">AC162*50</f>
        <v>0</v>
      </c>
      <c r="AF162" s="54" t="n">
        <f aca="false">AC162*250</f>
        <v>0</v>
      </c>
      <c r="AG162" s="54" t="n">
        <f aca="false">AC162*1000</f>
        <v>0</v>
      </c>
      <c r="AH162" s="54" t="n">
        <f aca="false">AC162*5000</f>
        <v>0</v>
      </c>
    </row>
    <row r="163" customFormat="false" ht="15" hidden="false" customHeight="true" outlineLevel="0" collapsed="false">
      <c r="B163" s="102"/>
      <c r="C163" s="14"/>
      <c r="D163" s="103"/>
      <c r="E163" s="33"/>
      <c r="F163" s="104"/>
      <c r="G163" s="33"/>
      <c r="H163" s="104"/>
      <c r="I163" s="36"/>
      <c r="J163" s="32"/>
      <c r="K163" s="32"/>
      <c r="L163" s="32"/>
      <c r="M163" s="103"/>
      <c r="N163" s="105"/>
      <c r="O163" s="106"/>
      <c r="P163" s="103"/>
      <c r="Q163" s="33"/>
      <c r="R163" s="38"/>
      <c r="S163" s="108"/>
      <c r="T163" s="109"/>
      <c r="U163" s="103"/>
      <c r="V163" s="103"/>
      <c r="W163" s="103"/>
      <c r="X163" s="111"/>
      <c r="Y163" s="111"/>
      <c r="Z163" s="111"/>
      <c r="AA163" s="103"/>
      <c r="AB163" s="53"/>
      <c r="AC163" s="54"/>
      <c r="AD163" s="54"/>
      <c r="AE163" s="54"/>
      <c r="AF163" s="54"/>
      <c r="AG163" s="54"/>
      <c r="AH163" s="54"/>
    </row>
    <row r="164" customFormat="false" ht="15" hidden="false" customHeight="true" outlineLevel="0" collapsed="false">
      <c r="B164" s="102"/>
      <c r="C164" s="14"/>
      <c r="D164" s="103"/>
      <c r="E164" s="33"/>
      <c r="F164" s="104"/>
      <c r="G164" s="33"/>
      <c r="H164" s="104"/>
      <c r="I164" s="36" t="n">
        <f aca="false">I162/2</f>
        <v>0</v>
      </c>
      <c r="J164" s="32"/>
      <c r="K164" s="32"/>
      <c r="L164" s="32"/>
      <c r="M164" s="37"/>
      <c r="N164" s="105"/>
      <c r="O164" s="38" t="n">
        <f aca="false">O162/500</f>
        <v>0</v>
      </c>
      <c r="P164" s="103"/>
      <c r="Q164" s="33"/>
      <c r="R164" s="38"/>
      <c r="S164" s="108"/>
      <c r="T164" s="54" t="n">
        <f aca="false">(N162/15.4323584)*(S162/3.28083989501312)*0.1</f>
        <v>0</v>
      </c>
      <c r="U164" s="103"/>
      <c r="V164" s="103"/>
      <c r="W164" s="103"/>
      <c r="X164" s="111"/>
      <c r="Y164" s="111"/>
      <c r="Z164" s="111"/>
      <c r="AA164" s="103"/>
      <c r="AB164" s="53"/>
      <c r="AC164" s="54"/>
      <c r="AD164" s="54"/>
      <c r="AE164" s="54"/>
      <c r="AF164" s="54"/>
      <c r="AG164" s="54"/>
      <c r="AH164" s="54"/>
    </row>
    <row r="165" customFormat="false" ht="15" hidden="false" customHeight="true" outlineLevel="0" collapsed="false">
      <c r="B165" s="102" t="n">
        <v>54</v>
      </c>
      <c r="C165" s="14" t="s">
        <v>111</v>
      </c>
      <c r="D165" s="103"/>
      <c r="E165" s="33"/>
      <c r="F165" s="104" t="n">
        <f aca="false">E165/15432.3584</f>
        <v>0</v>
      </c>
      <c r="G165" s="33"/>
      <c r="H165" s="104" t="n">
        <f aca="false">G165*F165</f>
        <v>0</v>
      </c>
      <c r="I165" s="36" t="n">
        <f aca="false">IFERROR(15432.3584/G165,0)</f>
        <v>0</v>
      </c>
      <c r="J165" s="103"/>
      <c r="K165" s="32"/>
      <c r="L165" s="32"/>
      <c r="M165" s="103"/>
      <c r="N165" s="105"/>
      <c r="O165" s="106"/>
      <c r="P165" s="103"/>
      <c r="Q165" s="107"/>
      <c r="R165" s="38" t="n">
        <f aca="false">Q166/100</f>
        <v>0</v>
      </c>
      <c r="S165" s="108"/>
      <c r="T165" s="109" t="n">
        <f aca="false">(N165*S165)/1000</f>
        <v>0</v>
      </c>
      <c r="U165" s="103"/>
      <c r="V165" s="103"/>
      <c r="W165" s="103"/>
      <c r="X165" s="111"/>
      <c r="Y165" s="111"/>
      <c r="Z165" s="111"/>
      <c r="AA165" s="103"/>
      <c r="AB165" s="53"/>
      <c r="AC165" s="54" t="n">
        <f aca="false">R165+O167+H165+J166</f>
        <v>0</v>
      </c>
      <c r="AD165" s="54" t="n">
        <f aca="false">AC165*20</f>
        <v>0</v>
      </c>
      <c r="AE165" s="54" t="n">
        <f aca="false">AC165*50</f>
        <v>0</v>
      </c>
      <c r="AF165" s="54" t="n">
        <f aca="false">AC165*250</f>
        <v>0</v>
      </c>
      <c r="AG165" s="54" t="n">
        <f aca="false">AC165*1000</f>
        <v>0</v>
      </c>
      <c r="AH165" s="54" t="n">
        <f aca="false">AC165*5000</f>
        <v>0</v>
      </c>
    </row>
    <row r="166" customFormat="false" ht="15" hidden="false" customHeight="true" outlineLevel="0" collapsed="false">
      <c r="B166" s="102"/>
      <c r="C166" s="14"/>
      <c r="D166" s="103"/>
      <c r="E166" s="33"/>
      <c r="F166" s="104"/>
      <c r="G166" s="33"/>
      <c r="H166" s="104"/>
      <c r="I166" s="36"/>
      <c r="J166" s="32"/>
      <c r="K166" s="32"/>
      <c r="L166" s="32"/>
      <c r="M166" s="103"/>
      <c r="N166" s="105"/>
      <c r="O166" s="106"/>
      <c r="P166" s="103"/>
      <c r="Q166" s="33"/>
      <c r="R166" s="38"/>
      <c r="S166" s="108"/>
      <c r="T166" s="109"/>
      <c r="U166" s="103"/>
      <c r="V166" s="103"/>
      <c r="W166" s="103"/>
      <c r="X166" s="111"/>
      <c r="Y166" s="111"/>
      <c r="Z166" s="111"/>
      <c r="AA166" s="103"/>
      <c r="AB166" s="53"/>
      <c r="AC166" s="54"/>
      <c r="AD166" s="54"/>
      <c r="AE166" s="54"/>
      <c r="AF166" s="54"/>
      <c r="AG166" s="54"/>
      <c r="AH166" s="54"/>
    </row>
    <row r="167" customFormat="false" ht="15" hidden="false" customHeight="true" outlineLevel="0" collapsed="false">
      <c r="B167" s="102"/>
      <c r="C167" s="14"/>
      <c r="D167" s="103"/>
      <c r="E167" s="33"/>
      <c r="F167" s="104"/>
      <c r="G167" s="33"/>
      <c r="H167" s="104"/>
      <c r="I167" s="36" t="n">
        <f aca="false">I165/2</f>
        <v>0</v>
      </c>
      <c r="J167" s="32"/>
      <c r="K167" s="32"/>
      <c r="L167" s="32"/>
      <c r="M167" s="37"/>
      <c r="N167" s="105"/>
      <c r="O167" s="38" t="n">
        <f aca="false">O165/500</f>
        <v>0</v>
      </c>
      <c r="P167" s="103"/>
      <c r="Q167" s="33"/>
      <c r="R167" s="38"/>
      <c r="S167" s="108"/>
      <c r="T167" s="54" t="n">
        <f aca="false">(N165/15.4323584)*(S165/3.28083989501312)*0.1</f>
        <v>0</v>
      </c>
      <c r="U167" s="103"/>
      <c r="V167" s="103"/>
      <c r="W167" s="103"/>
      <c r="X167" s="111"/>
      <c r="Y167" s="111"/>
      <c r="Z167" s="111"/>
      <c r="AA167" s="103"/>
      <c r="AB167" s="53"/>
      <c r="AC167" s="54"/>
      <c r="AD167" s="54"/>
      <c r="AE167" s="54"/>
      <c r="AF167" s="54"/>
      <c r="AG167" s="54"/>
      <c r="AH167" s="54"/>
    </row>
    <row r="168" customFormat="false" ht="15" hidden="false" customHeight="true" outlineLevel="0" collapsed="false">
      <c r="B168" s="102" t="n">
        <v>55</v>
      </c>
      <c r="C168" s="14" t="s">
        <v>111</v>
      </c>
      <c r="D168" s="103"/>
      <c r="E168" s="33"/>
      <c r="F168" s="104" t="n">
        <f aca="false">E168/15432.3584</f>
        <v>0</v>
      </c>
      <c r="G168" s="33"/>
      <c r="H168" s="104" t="n">
        <f aca="false">G168*F168</f>
        <v>0</v>
      </c>
      <c r="I168" s="36" t="n">
        <f aca="false">IFERROR(15432.3584/G168,0)</f>
        <v>0</v>
      </c>
      <c r="J168" s="103"/>
      <c r="K168" s="32"/>
      <c r="L168" s="32"/>
      <c r="M168" s="103"/>
      <c r="N168" s="105"/>
      <c r="O168" s="106"/>
      <c r="P168" s="103"/>
      <c r="Q168" s="107"/>
      <c r="R168" s="38" t="n">
        <f aca="false">Q169/100</f>
        <v>0</v>
      </c>
      <c r="S168" s="108"/>
      <c r="T168" s="109" t="n">
        <f aca="false">(N168*S168)/1000</f>
        <v>0</v>
      </c>
      <c r="U168" s="103"/>
      <c r="V168" s="103"/>
      <c r="W168" s="103"/>
      <c r="X168" s="111"/>
      <c r="Y168" s="111"/>
      <c r="Z168" s="111"/>
      <c r="AA168" s="103"/>
      <c r="AB168" s="53"/>
      <c r="AC168" s="54" t="n">
        <f aca="false">R168+O170+H168+J169</f>
        <v>0</v>
      </c>
      <c r="AD168" s="54" t="n">
        <f aca="false">AC168*20</f>
        <v>0</v>
      </c>
      <c r="AE168" s="54" t="n">
        <f aca="false">AC168*50</f>
        <v>0</v>
      </c>
      <c r="AF168" s="54" t="n">
        <f aca="false">AC168*250</f>
        <v>0</v>
      </c>
      <c r="AG168" s="54" t="n">
        <f aca="false">AC168*1000</f>
        <v>0</v>
      </c>
      <c r="AH168" s="54" t="n">
        <f aca="false">AC168*5000</f>
        <v>0</v>
      </c>
    </row>
    <row r="169" customFormat="false" ht="15" hidden="false" customHeight="true" outlineLevel="0" collapsed="false">
      <c r="B169" s="102"/>
      <c r="C169" s="14"/>
      <c r="D169" s="103"/>
      <c r="E169" s="33"/>
      <c r="F169" s="104"/>
      <c r="G169" s="33"/>
      <c r="H169" s="104"/>
      <c r="I169" s="36"/>
      <c r="J169" s="32"/>
      <c r="K169" s="32"/>
      <c r="L169" s="32"/>
      <c r="M169" s="103"/>
      <c r="N169" s="105"/>
      <c r="O169" s="106"/>
      <c r="P169" s="103"/>
      <c r="Q169" s="33"/>
      <c r="R169" s="38"/>
      <c r="S169" s="108"/>
      <c r="T169" s="109"/>
      <c r="U169" s="103"/>
      <c r="V169" s="103"/>
      <c r="W169" s="103"/>
      <c r="X169" s="111"/>
      <c r="Y169" s="111"/>
      <c r="Z169" s="111"/>
      <c r="AA169" s="103"/>
      <c r="AB169" s="53"/>
      <c r="AC169" s="54"/>
      <c r="AD169" s="54"/>
      <c r="AE169" s="54"/>
      <c r="AF169" s="54"/>
      <c r="AG169" s="54"/>
      <c r="AH169" s="54"/>
    </row>
    <row r="170" customFormat="false" ht="15" hidden="false" customHeight="true" outlineLevel="0" collapsed="false">
      <c r="B170" s="102"/>
      <c r="C170" s="14"/>
      <c r="D170" s="103"/>
      <c r="E170" s="33"/>
      <c r="F170" s="104"/>
      <c r="G170" s="33"/>
      <c r="H170" s="104"/>
      <c r="I170" s="36" t="n">
        <f aca="false">I168/2</f>
        <v>0</v>
      </c>
      <c r="J170" s="32"/>
      <c r="K170" s="32"/>
      <c r="L170" s="32"/>
      <c r="M170" s="37"/>
      <c r="N170" s="105"/>
      <c r="O170" s="38" t="n">
        <f aca="false">O168/500</f>
        <v>0</v>
      </c>
      <c r="P170" s="103"/>
      <c r="Q170" s="33"/>
      <c r="R170" s="38"/>
      <c r="S170" s="108"/>
      <c r="T170" s="54" t="n">
        <f aca="false">(N168/15.4323584)*(S168/3.28083989501312)*0.1</f>
        <v>0</v>
      </c>
      <c r="U170" s="103"/>
      <c r="V170" s="103"/>
      <c r="W170" s="103"/>
      <c r="X170" s="111"/>
      <c r="Y170" s="111"/>
      <c r="Z170" s="111"/>
      <c r="AA170" s="103"/>
      <c r="AB170" s="53"/>
      <c r="AC170" s="54"/>
      <c r="AD170" s="54"/>
      <c r="AE170" s="54"/>
      <c r="AF170" s="54"/>
      <c r="AG170" s="54"/>
      <c r="AH170" s="54"/>
    </row>
    <row r="171" customFormat="false" ht="15" hidden="false" customHeight="true" outlineLevel="0" collapsed="false">
      <c r="B171" s="102" t="n">
        <v>56</v>
      </c>
      <c r="C171" s="14" t="s">
        <v>111</v>
      </c>
      <c r="D171" s="103"/>
      <c r="E171" s="33"/>
      <c r="F171" s="104" t="n">
        <f aca="false">E171/15432.3584</f>
        <v>0</v>
      </c>
      <c r="G171" s="33"/>
      <c r="H171" s="104" t="n">
        <f aca="false">G171*F171</f>
        <v>0</v>
      </c>
      <c r="I171" s="36" t="n">
        <f aca="false">IFERROR(15432.3584/G171,0)</f>
        <v>0</v>
      </c>
      <c r="J171" s="103"/>
      <c r="K171" s="32"/>
      <c r="L171" s="32"/>
      <c r="M171" s="103"/>
      <c r="N171" s="105"/>
      <c r="O171" s="106"/>
      <c r="P171" s="103"/>
      <c r="Q171" s="107"/>
      <c r="R171" s="38" t="n">
        <f aca="false">Q172/100</f>
        <v>0</v>
      </c>
      <c r="S171" s="108"/>
      <c r="T171" s="109" t="n">
        <f aca="false">(N171*S171)/1000</f>
        <v>0</v>
      </c>
      <c r="U171" s="103"/>
      <c r="V171" s="103"/>
      <c r="W171" s="103"/>
      <c r="X171" s="111"/>
      <c r="Y171" s="111"/>
      <c r="Z171" s="111"/>
      <c r="AA171" s="103"/>
      <c r="AB171" s="53"/>
      <c r="AC171" s="54" t="n">
        <f aca="false">R171+O173+H171+J172</f>
        <v>0</v>
      </c>
      <c r="AD171" s="54" t="n">
        <f aca="false">AC171*20</f>
        <v>0</v>
      </c>
      <c r="AE171" s="54" t="n">
        <f aca="false">AC171*50</f>
        <v>0</v>
      </c>
      <c r="AF171" s="54" t="n">
        <f aca="false">AC171*250</f>
        <v>0</v>
      </c>
      <c r="AG171" s="54" t="n">
        <f aca="false">AC171*1000</f>
        <v>0</v>
      </c>
      <c r="AH171" s="54" t="n">
        <f aca="false">AC171*5000</f>
        <v>0</v>
      </c>
    </row>
    <row r="172" customFormat="false" ht="15" hidden="false" customHeight="true" outlineLevel="0" collapsed="false">
      <c r="B172" s="102"/>
      <c r="C172" s="14"/>
      <c r="D172" s="103"/>
      <c r="E172" s="33"/>
      <c r="F172" s="104"/>
      <c r="G172" s="33"/>
      <c r="H172" s="104"/>
      <c r="I172" s="36"/>
      <c r="J172" s="32"/>
      <c r="K172" s="32"/>
      <c r="L172" s="32"/>
      <c r="M172" s="103"/>
      <c r="N172" s="105"/>
      <c r="O172" s="106"/>
      <c r="P172" s="103"/>
      <c r="Q172" s="33"/>
      <c r="R172" s="38"/>
      <c r="S172" s="108"/>
      <c r="T172" s="109"/>
      <c r="U172" s="103"/>
      <c r="V172" s="103"/>
      <c r="W172" s="103"/>
      <c r="X172" s="111"/>
      <c r="Y172" s="111"/>
      <c r="Z172" s="111"/>
      <c r="AA172" s="103"/>
      <c r="AB172" s="53"/>
      <c r="AC172" s="54"/>
      <c r="AD172" s="54"/>
      <c r="AE172" s="54"/>
      <c r="AF172" s="54"/>
      <c r="AG172" s="54"/>
      <c r="AH172" s="54"/>
    </row>
    <row r="173" customFormat="false" ht="15" hidden="false" customHeight="true" outlineLevel="0" collapsed="false">
      <c r="B173" s="102"/>
      <c r="C173" s="14"/>
      <c r="D173" s="103"/>
      <c r="E173" s="33"/>
      <c r="F173" s="104"/>
      <c r="G173" s="33"/>
      <c r="H173" s="104"/>
      <c r="I173" s="36" t="n">
        <f aca="false">I171/2</f>
        <v>0</v>
      </c>
      <c r="J173" s="32"/>
      <c r="K173" s="32"/>
      <c r="L173" s="32"/>
      <c r="M173" s="37"/>
      <c r="N173" s="105"/>
      <c r="O173" s="38" t="n">
        <f aca="false">O171/500</f>
        <v>0</v>
      </c>
      <c r="P173" s="103"/>
      <c r="Q173" s="33"/>
      <c r="R173" s="38"/>
      <c r="S173" s="108"/>
      <c r="T173" s="54" t="n">
        <f aca="false">(N171/15.4323584)*(S171/3.28083989501312)*0.1</f>
        <v>0</v>
      </c>
      <c r="U173" s="103"/>
      <c r="V173" s="103"/>
      <c r="W173" s="103"/>
      <c r="X173" s="111"/>
      <c r="Y173" s="111"/>
      <c r="Z173" s="111"/>
      <c r="AA173" s="103"/>
      <c r="AB173" s="53"/>
      <c r="AC173" s="54"/>
      <c r="AD173" s="54"/>
      <c r="AE173" s="54"/>
      <c r="AF173" s="54"/>
      <c r="AG173" s="54"/>
      <c r="AH173" s="54"/>
    </row>
    <row r="174" customFormat="false" ht="15" hidden="false" customHeight="true" outlineLevel="0" collapsed="false">
      <c r="B174" s="102" t="n">
        <v>57</v>
      </c>
      <c r="C174" s="14" t="s">
        <v>111</v>
      </c>
      <c r="D174" s="103"/>
      <c r="E174" s="33"/>
      <c r="F174" s="104" t="n">
        <f aca="false">E174/15432.3584</f>
        <v>0</v>
      </c>
      <c r="G174" s="33"/>
      <c r="H174" s="104" t="n">
        <f aca="false">G174*F174</f>
        <v>0</v>
      </c>
      <c r="I174" s="36" t="n">
        <f aca="false">IFERROR(15432.3584/G174,0)</f>
        <v>0</v>
      </c>
      <c r="J174" s="103"/>
      <c r="K174" s="32"/>
      <c r="L174" s="32"/>
      <c r="M174" s="103"/>
      <c r="N174" s="105"/>
      <c r="O174" s="106"/>
      <c r="P174" s="103"/>
      <c r="Q174" s="107"/>
      <c r="R174" s="38" t="n">
        <f aca="false">Q175/100</f>
        <v>0</v>
      </c>
      <c r="S174" s="108"/>
      <c r="T174" s="109" t="n">
        <f aca="false">(N174*S174)/1000</f>
        <v>0</v>
      </c>
      <c r="U174" s="103"/>
      <c r="V174" s="103"/>
      <c r="W174" s="103"/>
      <c r="X174" s="111"/>
      <c r="Y174" s="111"/>
      <c r="Z174" s="111"/>
      <c r="AA174" s="103"/>
      <c r="AB174" s="53"/>
      <c r="AC174" s="54" t="n">
        <f aca="false">R174+O176+H174+J175</f>
        <v>0</v>
      </c>
      <c r="AD174" s="54" t="n">
        <f aca="false">AC174*20</f>
        <v>0</v>
      </c>
      <c r="AE174" s="54" t="n">
        <f aca="false">AC174*50</f>
        <v>0</v>
      </c>
      <c r="AF174" s="54" t="n">
        <f aca="false">AC174*250</f>
        <v>0</v>
      </c>
      <c r="AG174" s="54" t="n">
        <f aca="false">AC174*1000</f>
        <v>0</v>
      </c>
      <c r="AH174" s="54" t="n">
        <f aca="false">AC174*5000</f>
        <v>0</v>
      </c>
    </row>
    <row r="175" customFormat="false" ht="15" hidden="false" customHeight="true" outlineLevel="0" collapsed="false">
      <c r="B175" s="102"/>
      <c r="C175" s="14"/>
      <c r="D175" s="103"/>
      <c r="E175" s="33"/>
      <c r="F175" s="104"/>
      <c r="G175" s="33"/>
      <c r="H175" s="104"/>
      <c r="I175" s="36"/>
      <c r="J175" s="32"/>
      <c r="K175" s="32"/>
      <c r="L175" s="32"/>
      <c r="M175" s="103"/>
      <c r="N175" s="105"/>
      <c r="O175" s="106"/>
      <c r="P175" s="103"/>
      <c r="Q175" s="33"/>
      <c r="R175" s="38"/>
      <c r="S175" s="108"/>
      <c r="T175" s="109"/>
      <c r="U175" s="103"/>
      <c r="V175" s="103"/>
      <c r="W175" s="103"/>
      <c r="X175" s="111"/>
      <c r="Y175" s="111"/>
      <c r="Z175" s="111"/>
      <c r="AA175" s="103"/>
      <c r="AB175" s="53"/>
      <c r="AC175" s="54"/>
      <c r="AD175" s="54"/>
      <c r="AE175" s="54"/>
      <c r="AF175" s="54"/>
      <c r="AG175" s="54"/>
      <c r="AH175" s="54"/>
    </row>
    <row r="176" customFormat="false" ht="15" hidden="false" customHeight="true" outlineLevel="0" collapsed="false">
      <c r="B176" s="102"/>
      <c r="C176" s="14"/>
      <c r="D176" s="103"/>
      <c r="E176" s="33"/>
      <c r="F176" s="104"/>
      <c r="G176" s="33"/>
      <c r="H176" s="104"/>
      <c r="I176" s="36" t="n">
        <f aca="false">I174/2</f>
        <v>0</v>
      </c>
      <c r="J176" s="32"/>
      <c r="K176" s="32"/>
      <c r="L176" s="32"/>
      <c r="M176" s="37"/>
      <c r="N176" s="105"/>
      <c r="O176" s="38" t="n">
        <f aca="false">O174/500</f>
        <v>0</v>
      </c>
      <c r="P176" s="103"/>
      <c r="Q176" s="33"/>
      <c r="R176" s="38"/>
      <c r="S176" s="108"/>
      <c r="T176" s="54" t="n">
        <f aca="false">(N174/15.4323584)*(S174/3.28083989501312)*0.1</f>
        <v>0</v>
      </c>
      <c r="U176" s="103"/>
      <c r="V176" s="103"/>
      <c r="W176" s="103"/>
      <c r="X176" s="111"/>
      <c r="Y176" s="111"/>
      <c r="Z176" s="111"/>
      <c r="AA176" s="103"/>
      <c r="AB176" s="53"/>
      <c r="AC176" s="54"/>
      <c r="AD176" s="54"/>
      <c r="AE176" s="54"/>
      <c r="AF176" s="54"/>
      <c r="AG176" s="54"/>
      <c r="AH176" s="54"/>
    </row>
    <row r="177" customFormat="false" ht="15" hidden="false" customHeight="true" outlineLevel="0" collapsed="false">
      <c r="B177" s="102" t="n">
        <v>58</v>
      </c>
      <c r="C177" s="14" t="s">
        <v>111</v>
      </c>
      <c r="D177" s="103"/>
      <c r="E177" s="33"/>
      <c r="F177" s="104" t="n">
        <f aca="false">E177/15432.3584</f>
        <v>0</v>
      </c>
      <c r="G177" s="33"/>
      <c r="H177" s="104" t="n">
        <f aca="false">G177*F177</f>
        <v>0</v>
      </c>
      <c r="I177" s="36" t="n">
        <f aca="false">IFERROR(15432.3584/G177,0)</f>
        <v>0</v>
      </c>
      <c r="J177" s="103"/>
      <c r="K177" s="32"/>
      <c r="L177" s="32"/>
      <c r="M177" s="103"/>
      <c r="N177" s="105"/>
      <c r="O177" s="106"/>
      <c r="P177" s="103"/>
      <c r="Q177" s="107"/>
      <c r="R177" s="38" t="n">
        <f aca="false">Q178/100</f>
        <v>0</v>
      </c>
      <c r="S177" s="108"/>
      <c r="T177" s="109" t="n">
        <f aca="false">(N177*S177)/1000</f>
        <v>0</v>
      </c>
      <c r="U177" s="103"/>
      <c r="V177" s="103"/>
      <c r="W177" s="103"/>
      <c r="X177" s="111"/>
      <c r="Y177" s="111"/>
      <c r="Z177" s="111"/>
      <c r="AA177" s="103"/>
      <c r="AB177" s="53"/>
      <c r="AC177" s="54" t="n">
        <f aca="false">R177+O179+H177+J178</f>
        <v>0</v>
      </c>
      <c r="AD177" s="54" t="n">
        <f aca="false">AC177*20</f>
        <v>0</v>
      </c>
      <c r="AE177" s="54" t="n">
        <f aca="false">AC177*50</f>
        <v>0</v>
      </c>
      <c r="AF177" s="54" t="n">
        <f aca="false">AC177*250</f>
        <v>0</v>
      </c>
      <c r="AG177" s="54" t="n">
        <f aca="false">AC177*1000</f>
        <v>0</v>
      </c>
      <c r="AH177" s="54" t="n">
        <f aca="false">AC177*5000</f>
        <v>0</v>
      </c>
    </row>
    <row r="178" customFormat="false" ht="15" hidden="false" customHeight="true" outlineLevel="0" collapsed="false">
      <c r="B178" s="102"/>
      <c r="C178" s="14"/>
      <c r="D178" s="103"/>
      <c r="E178" s="33"/>
      <c r="F178" s="104"/>
      <c r="G178" s="33"/>
      <c r="H178" s="104"/>
      <c r="I178" s="36"/>
      <c r="J178" s="32"/>
      <c r="K178" s="32"/>
      <c r="L178" s="32"/>
      <c r="M178" s="103"/>
      <c r="N178" s="105"/>
      <c r="O178" s="106"/>
      <c r="P178" s="103"/>
      <c r="Q178" s="33"/>
      <c r="R178" s="38"/>
      <c r="S178" s="108"/>
      <c r="T178" s="109"/>
      <c r="U178" s="103"/>
      <c r="V178" s="103"/>
      <c r="W178" s="103"/>
      <c r="X178" s="111"/>
      <c r="Y178" s="111"/>
      <c r="Z178" s="111"/>
      <c r="AA178" s="103"/>
      <c r="AB178" s="53"/>
      <c r="AC178" s="54"/>
      <c r="AD178" s="54"/>
      <c r="AE178" s="54"/>
      <c r="AF178" s="54"/>
      <c r="AG178" s="54"/>
      <c r="AH178" s="54"/>
    </row>
    <row r="179" customFormat="false" ht="15" hidden="false" customHeight="true" outlineLevel="0" collapsed="false">
      <c r="B179" s="102"/>
      <c r="C179" s="14"/>
      <c r="D179" s="103"/>
      <c r="E179" s="33"/>
      <c r="F179" s="104"/>
      <c r="G179" s="33"/>
      <c r="H179" s="104"/>
      <c r="I179" s="36" t="n">
        <f aca="false">I177/2</f>
        <v>0</v>
      </c>
      <c r="J179" s="32"/>
      <c r="K179" s="32"/>
      <c r="L179" s="32"/>
      <c r="M179" s="37"/>
      <c r="N179" s="105"/>
      <c r="O179" s="38" t="n">
        <f aca="false">O177/500</f>
        <v>0</v>
      </c>
      <c r="P179" s="103"/>
      <c r="Q179" s="33"/>
      <c r="R179" s="38"/>
      <c r="S179" s="108"/>
      <c r="T179" s="54" t="n">
        <f aca="false">(N177/15.4323584)*(S177/3.28083989501312)*0.1</f>
        <v>0</v>
      </c>
      <c r="U179" s="103"/>
      <c r="V179" s="103"/>
      <c r="W179" s="103"/>
      <c r="X179" s="111"/>
      <c r="Y179" s="111"/>
      <c r="Z179" s="111"/>
      <c r="AA179" s="103"/>
      <c r="AB179" s="53"/>
      <c r="AC179" s="54"/>
      <c r="AD179" s="54"/>
      <c r="AE179" s="54"/>
      <c r="AF179" s="54"/>
      <c r="AG179" s="54"/>
      <c r="AH179" s="54"/>
    </row>
    <row r="180" customFormat="false" ht="15" hidden="false" customHeight="true" outlineLevel="0" collapsed="false">
      <c r="B180" s="102" t="n">
        <v>59</v>
      </c>
      <c r="C180" s="14" t="s">
        <v>111</v>
      </c>
      <c r="D180" s="103"/>
      <c r="E180" s="33"/>
      <c r="F180" s="104" t="n">
        <f aca="false">E180/15432.3584</f>
        <v>0</v>
      </c>
      <c r="G180" s="33"/>
      <c r="H180" s="104" t="n">
        <f aca="false">G180*F180</f>
        <v>0</v>
      </c>
      <c r="I180" s="36" t="n">
        <f aca="false">IFERROR(15432.3584/G180,0)</f>
        <v>0</v>
      </c>
      <c r="J180" s="103"/>
      <c r="K180" s="32"/>
      <c r="L180" s="32"/>
      <c r="M180" s="103"/>
      <c r="N180" s="105"/>
      <c r="O180" s="106"/>
      <c r="P180" s="103"/>
      <c r="Q180" s="107"/>
      <c r="R180" s="38" t="n">
        <f aca="false">Q181/100</f>
        <v>0</v>
      </c>
      <c r="S180" s="108"/>
      <c r="T180" s="109" t="n">
        <f aca="false">(N180*S180)/1000</f>
        <v>0</v>
      </c>
      <c r="U180" s="103"/>
      <c r="V180" s="103"/>
      <c r="W180" s="103"/>
      <c r="X180" s="111"/>
      <c r="Y180" s="111"/>
      <c r="Z180" s="111"/>
      <c r="AA180" s="103"/>
      <c r="AB180" s="53"/>
      <c r="AC180" s="54" t="n">
        <f aca="false">R180+O182+H180+J181</f>
        <v>0</v>
      </c>
      <c r="AD180" s="54" t="n">
        <f aca="false">AC180*20</f>
        <v>0</v>
      </c>
      <c r="AE180" s="54" t="n">
        <f aca="false">AC180*50</f>
        <v>0</v>
      </c>
      <c r="AF180" s="54" t="n">
        <f aca="false">AC180*250</f>
        <v>0</v>
      </c>
      <c r="AG180" s="54" t="n">
        <f aca="false">AC180*1000</f>
        <v>0</v>
      </c>
      <c r="AH180" s="54" t="n">
        <f aca="false">AC180*5000</f>
        <v>0</v>
      </c>
    </row>
    <row r="181" customFormat="false" ht="15" hidden="false" customHeight="true" outlineLevel="0" collapsed="false">
      <c r="B181" s="102"/>
      <c r="C181" s="14"/>
      <c r="D181" s="103"/>
      <c r="E181" s="33"/>
      <c r="F181" s="104"/>
      <c r="G181" s="33"/>
      <c r="H181" s="104"/>
      <c r="I181" s="36"/>
      <c r="J181" s="32"/>
      <c r="K181" s="32"/>
      <c r="L181" s="32"/>
      <c r="M181" s="103"/>
      <c r="N181" s="105"/>
      <c r="O181" s="106"/>
      <c r="P181" s="103"/>
      <c r="Q181" s="33"/>
      <c r="R181" s="38"/>
      <c r="S181" s="108"/>
      <c r="T181" s="109"/>
      <c r="U181" s="103"/>
      <c r="V181" s="103"/>
      <c r="W181" s="103"/>
      <c r="X181" s="111"/>
      <c r="Y181" s="111"/>
      <c r="Z181" s="111"/>
      <c r="AA181" s="103"/>
      <c r="AB181" s="53"/>
      <c r="AC181" s="54"/>
      <c r="AD181" s="54"/>
      <c r="AE181" s="54"/>
      <c r="AF181" s="54"/>
      <c r="AG181" s="54"/>
      <c r="AH181" s="54"/>
    </row>
    <row r="182" customFormat="false" ht="15" hidden="false" customHeight="true" outlineLevel="0" collapsed="false">
      <c r="B182" s="102"/>
      <c r="C182" s="14"/>
      <c r="D182" s="103"/>
      <c r="E182" s="33"/>
      <c r="F182" s="104"/>
      <c r="G182" s="33"/>
      <c r="H182" s="104"/>
      <c r="I182" s="36" t="n">
        <f aca="false">I180/2</f>
        <v>0</v>
      </c>
      <c r="J182" s="32"/>
      <c r="K182" s="32"/>
      <c r="L182" s="32"/>
      <c r="M182" s="37"/>
      <c r="N182" s="105"/>
      <c r="O182" s="38" t="n">
        <f aca="false">O180/500</f>
        <v>0</v>
      </c>
      <c r="P182" s="103"/>
      <c r="Q182" s="33"/>
      <c r="R182" s="38"/>
      <c r="S182" s="108"/>
      <c r="T182" s="54" t="n">
        <f aca="false">(N180/15.4323584)*(S180/3.28083989501312)*0.1</f>
        <v>0</v>
      </c>
      <c r="U182" s="103"/>
      <c r="V182" s="103"/>
      <c r="W182" s="103"/>
      <c r="X182" s="111"/>
      <c r="Y182" s="111"/>
      <c r="Z182" s="111"/>
      <c r="AA182" s="103"/>
      <c r="AB182" s="53"/>
      <c r="AC182" s="54"/>
      <c r="AD182" s="54"/>
      <c r="AE182" s="54"/>
      <c r="AF182" s="54"/>
      <c r="AG182" s="54"/>
      <c r="AH182" s="54"/>
    </row>
    <row r="183" customFormat="false" ht="15" hidden="false" customHeight="true" outlineLevel="0" collapsed="false">
      <c r="B183" s="102" t="n">
        <v>60</v>
      </c>
      <c r="C183" s="14" t="s">
        <v>111</v>
      </c>
      <c r="D183" s="103"/>
      <c r="E183" s="33"/>
      <c r="F183" s="104" t="n">
        <f aca="false">E183/15432.3584</f>
        <v>0</v>
      </c>
      <c r="G183" s="33"/>
      <c r="H183" s="104" t="n">
        <f aca="false">G183*F183</f>
        <v>0</v>
      </c>
      <c r="I183" s="36" t="n">
        <f aca="false">IFERROR(15432.3584/G183,0)</f>
        <v>0</v>
      </c>
      <c r="J183" s="103"/>
      <c r="K183" s="32"/>
      <c r="L183" s="32"/>
      <c r="M183" s="103"/>
      <c r="N183" s="105"/>
      <c r="O183" s="106"/>
      <c r="P183" s="103"/>
      <c r="Q183" s="107"/>
      <c r="R183" s="38" t="n">
        <f aca="false">Q184/100</f>
        <v>0</v>
      </c>
      <c r="S183" s="108"/>
      <c r="T183" s="109" t="n">
        <f aca="false">(N183*S183)/1000</f>
        <v>0</v>
      </c>
      <c r="U183" s="103"/>
      <c r="V183" s="103"/>
      <c r="W183" s="103"/>
      <c r="X183" s="111"/>
      <c r="Y183" s="111"/>
      <c r="Z183" s="111"/>
      <c r="AA183" s="103"/>
      <c r="AB183" s="53"/>
      <c r="AC183" s="54" t="n">
        <f aca="false">R183+O185+H183+J184</f>
        <v>0</v>
      </c>
      <c r="AD183" s="54" t="n">
        <f aca="false">AC183*20</f>
        <v>0</v>
      </c>
      <c r="AE183" s="54" t="n">
        <f aca="false">AC183*50</f>
        <v>0</v>
      </c>
      <c r="AF183" s="54" t="n">
        <f aca="false">AC183*250</f>
        <v>0</v>
      </c>
      <c r="AG183" s="54" t="n">
        <f aca="false">AC183*1000</f>
        <v>0</v>
      </c>
      <c r="AH183" s="54" t="n">
        <f aca="false">AC183*5000</f>
        <v>0</v>
      </c>
    </row>
    <row r="184" customFormat="false" ht="15" hidden="false" customHeight="true" outlineLevel="0" collapsed="false">
      <c r="B184" s="102"/>
      <c r="C184" s="14"/>
      <c r="D184" s="103"/>
      <c r="E184" s="33"/>
      <c r="F184" s="104"/>
      <c r="G184" s="33"/>
      <c r="H184" s="104"/>
      <c r="I184" s="36"/>
      <c r="J184" s="32"/>
      <c r="K184" s="32"/>
      <c r="L184" s="32"/>
      <c r="M184" s="103"/>
      <c r="N184" s="105"/>
      <c r="O184" s="106"/>
      <c r="P184" s="103"/>
      <c r="Q184" s="33"/>
      <c r="R184" s="38"/>
      <c r="S184" s="108"/>
      <c r="T184" s="109"/>
      <c r="U184" s="103"/>
      <c r="V184" s="103"/>
      <c r="W184" s="103"/>
      <c r="X184" s="111"/>
      <c r="Y184" s="111"/>
      <c r="Z184" s="111"/>
      <c r="AA184" s="103"/>
      <c r="AB184" s="53"/>
      <c r="AC184" s="54"/>
      <c r="AD184" s="54"/>
      <c r="AE184" s="54"/>
      <c r="AF184" s="54"/>
      <c r="AG184" s="54"/>
      <c r="AH184" s="54"/>
    </row>
    <row r="185" customFormat="false" ht="15" hidden="false" customHeight="true" outlineLevel="0" collapsed="false">
      <c r="B185" s="102"/>
      <c r="C185" s="14"/>
      <c r="D185" s="103"/>
      <c r="E185" s="33"/>
      <c r="F185" s="104"/>
      <c r="G185" s="33"/>
      <c r="H185" s="104"/>
      <c r="I185" s="36" t="n">
        <f aca="false">I183/2</f>
        <v>0</v>
      </c>
      <c r="J185" s="32"/>
      <c r="K185" s="32"/>
      <c r="L185" s="32"/>
      <c r="M185" s="37"/>
      <c r="N185" s="105"/>
      <c r="O185" s="38" t="n">
        <f aca="false">O183/500</f>
        <v>0</v>
      </c>
      <c r="P185" s="103"/>
      <c r="Q185" s="33"/>
      <c r="R185" s="38"/>
      <c r="S185" s="108"/>
      <c r="T185" s="54" t="n">
        <f aca="false">(N183/15.4323584)*(S183/3.28083989501312)*0.1</f>
        <v>0</v>
      </c>
      <c r="U185" s="103"/>
      <c r="V185" s="103"/>
      <c r="W185" s="103"/>
      <c r="X185" s="111"/>
      <c r="Y185" s="111"/>
      <c r="Z185" s="111"/>
      <c r="AA185" s="103"/>
      <c r="AB185" s="53"/>
      <c r="AC185" s="54"/>
      <c r="AD185" s="54"/>
      <c r="AE185" s="54"/>
      <c r="AF185" s="54"/>
      <c r="AG185" s="54"/>
      <c r="AH185" s="54"/>
    </row>
    <row r="186" customFormat="false" ht="15" hidden="false" customHeight="true" outlineLevel="0" collapsed="false">
      <c r="B186" s="102" t="n">
        <v>61</v>
      </c>
      <c r="C186" s="14" t="s">
        <v>111</v>
      </c>
      <c r="D186" s="103"/>
      <c r="E186" s="33"/>
      <c r="F186" s="104" t="n">
        <f aca="false">E186/15432.3584</f>
        <v>0</v>
      </c>
      <c r="G186" s="33"/>
      <c r="H186" s="104" t="n">
        <f aca="false">G186*F186</f>
        <v>0</v>
      </c>
      <c r="I186" s="36" t="n">
        <f aca="false">IFERROR(15432.3584/G186,0)</f>
        <v>0</v>
      </c>
      <c r="J186" s="103"/>
      <c r="K186" s="32"/>
      <c r="L186" s="32"/>
      <c r="M186" s="103"/>
      <c r="N186" s="105"/>
      <c r="O186" s="106"/>
      <c r="P186" s="103"/>
      <c r="Q186" s="107"/>
      <c r="R186" s="38" t="n">
        <f aca="false">Q187/100</f>
        <v>0</v>
      </c>
      <c r="S186" s="108"/>
      <c r="T186" s="109" t="n">
        <f aca="false">(N186*S186)/1000</f>
        <v>0</v>
      </c>
      <c r="U186" s="103"/>
      <c r="V186" s="103"/>
      <c r="W186" s="103"/>
      <c r="X186" s="111"/>
      <c r="Y186" s="111"/>
      <c r="Z186" s="111"/>
      <c r="AA186" s="103"/>
      <c r="AB186" s="53"/>
      <c r="AC186" s="54" t="n">
        <f aca="false">R186+O188+H186+J187</f>
        <v>0</v>
      </c>
      <c r="AD186" s="54" t="n">
        <f aca="false">AC186*20</f>
        <v>0</v>
      </c>
      <c r="AE186" s="54" t="n">
        <f aca="false">AC186*50</f>
        <v>0</v>
      </c>
      <c r="AF186" s="54" t="n">
        <f aca="false">AC186*250</f>
        <v>0</v>
      </c>
      <c r="AG186" s="54" t="n">
        <f aca="false">AC186*1000</f>
        <v>0</v>
      </c>
      <c r="AH186" s="54" t="n">
        <f aca="false">AC186*5000</f>
        <v>0</v>
      </c>
    </row>
    <row r="187" customFormat="false" ht="15" hidden="false" customHeight="true" outlineLevel="0" collapsed="false">
      <c r="B187" s="102"/>
      <c r="C187" s="14"/>
      <c r="D187" s="103"/>
      <c r="E187" s="33"/>
      <c r="F187" s="104"/>
      <c r="G187" s="33"/>
      <c r="H187" s="104"/>
      <c r="I187" s="36"/>
      <c r="J187" s="32"/>
      <c r="K187" s="32"/>
      <c r="L187" s="32"/>
      <c r="M187" s="103"/>
      <c r="N187" s="105"/>
      <c r="O187" s="106"/>
      <c r="P187" s="103"/>
      <c r="Q187" s="33"/>
      <c r="R187" s="38"/>
      <c r="S187" s="108"/>
      <c r="T187" s="109"/>
      <c r="U187" s="103"/>
      <c r="V187" s="103"/>
      <c r="W187" s="103"/>
      <c r="X187" s="111"/>
      <c r="Y187" s="111"/>
      <c r="Z187" s="111"/>
      <c r="AA187" s="103"/>
      <c r="AB187" s="53"/>
      <c r="AC187" s="54"/>
      <c r="AD187" s="54"/>
      <c r="AE187" s="54"/>
      <c r="AF187" s="54"/>
      <c r="AG187" s="54"/>
      <c r="AH187" s="54"/>
    </row>
    <row r="188" customFormat="false" ht="15" hidden="false" customHeight="true" outlineLevel="0" collapsed="false">
      <c r="B188" s="102"/>
      <c r="C188" s="14"/>
      <c r="D188" s="103"/>
      <c r="E188" s="33"/>
      <c r="F188" s="104"/>
      <c r="G188" s="33"/>
      <c r="H188" s="104"/>
      <c r="I188" s="36" t="n">
        <f aca="false">I186/2</f>
        <v>0</v>
      </c>
      <c r="J188" s="32"/>
      <c r="K188" s="32"/>
      <c r="L188" s="32"/>
      <c r="M188" s="37"/>
      <c r="N188" s="105"/>
      <c r="O188" s="38" t="n">
        <f aca="false">O186/500</f>
        <v>0</v>
      </c>
      <c r="P188" s="103"/>
      <c r="Q188" s="33"/>
      <c r="R188" s="38"/>
      <c r="S188" s="108"/>
      <c r="T188" s="54" t="n">
        <f aca="false">(N186/15.4323584)*(S186/3.28083989501312)*0.1</f>
        <v>0</v>
      </c>
      <c r="U188" s="103"/>
      <c r="V188" s="103"/>
      <c r="W188" s="103"/>
      <c r="X188" s="111"/>
      <c r="Y188" s="111"/>
      <c r="Z188" s="111"/>
      <c r="AA188" s="103"/>
      <c r="AB188" s="53"/>
      <c r="AC188" s="54"/>
      <c r="AD188" s="54"/>
      <c r="AE188" s="54"/>
      <c r="AF188" s="54"/>
      <c r="AG188" s="54"/>
      <c r="AH188" s="54"/>
    </row>
    <row r="189" customFormat="false" ht="15" hidden="false" customHeight="true" outlineLevel="0" collapsed="false">
      <c r="B189" s="102" t="n">
        <v>62</v>
      </c>
      <c r="C189" s="14" t="s">
        <v>111</v>
      </c>
      <c r="D189" s="103"/>
      <c r="E189" s="33"/>
      <c r="F189" s="104" t="n">
        <f aca="false">E189/15432.3584</f>
        <v>0</v>
      </c>
      <c r="G189" s="33"/>
      <c r="H189" s="104" t="n">
        <f aca="false">G189*F189</f>
        <v>0</v>
      </c>
      <c r="I189" s="36" t="n">
        <f aca="false">IFERROR(15432.3584/G189,0)</f>
        <v>0</v>
      </c>
      <c r="J189" s="103"/>
      <c r="K189" s="32"/>
      <c r="L189" s="32"/>
      <c r="M189" s="103"/>
      <c r="N189" s="105"/>
      <c r="O189" s="106"/>
      <c r="P189" s="103"/>
      <c r="Q189" s="107"/>
      <c r="R189" s="38" t="n">
        <f aca="false">Q190/100</f>
        <v>0</v>
      </c>
      <c r="S189" s="108"/>
      <c r="T189" s="109" t="n">
        <f aca="false">(N189*S189)/1000</f>
        <v>0</v>
      </c>
      <c r="U189" s="103"/>
      <c r="V189" s="103"/>
      <c r="W189" s="103"/>
      <c r="X189" s="111"/>
      <c r="Y189" s="111"/>
      <c r="Z189" s="111"/>
      <c r="AA189" s="103"/>
      <c r="AB189" s="53"/>
      <c r="AC189" s="54" t="n">
        <f aca="false">R189+O191+H189+J190</f>
        <v>0</v>
      </c>
      <c r="AD189" s="54" t="n">
        <f aca="false">AC189*20</f>
        <v>0</v>
      </c>
      <c r="AE189" s="54" t="n">
        <f aca="false">AC189*50</f>
        <v>0</v>
      </c>
      <c r="AF189" s="54" t="n">
        <f aca="false">AC189*250</f>
        <v>0</v>
      </c>
      <c r="AG189" s="54" t="n">
        <f aca="false">AC189*1000</f>
        <v>0</v>
      </c>
      <c r="AH189" s="54" t="n">
        <f aca="false">AC189*5000</f>
        <v>0</v>
      </c>
    </row>
    <row r="190" customFormat="false" ht="15" hidden="false" customHeight="true" outlineLevel="0" collapsed="false">
      <c r="B190" s="102"/>
      <c r="C190" s="14"/>
      <c r="D190" s="103"/>
      <c r="E190" s="33"/>
      <c r="F190" s="104"/>
      <c r="G190" s="33"/>
      <c r="H190" s="104"/>
      <c r="I190" s="36"/>
      <c r="J190" s="32"/>
      <c r="K190" s="32"/>
      <c r="L190" s="32"/>
      <c r="M190" s="103"/>
      <c r="N190" s="105"/>
      <c r="O190" s="106"/>
      <c r="P190" s="103"/>
      <c r="Q190" s="33"/>
      <c r="R190" s="38"/>
      <c r="S190" s="108"/>
      <c r="T190" s="109"/>
      <c r="U190" s="103"/>
      <c r="V190" s="103"/>
      <c r="W190" s="103"/>
      <c r="X190" s="111"/>
      <c r="Y190" s="111"/>
      <c r="Z190" s="111"/>
      <c r="AA190" s="103"/>
      <c r="AB190" s="53"/>
      <c r="AC190" s="54"/>
      <c r="AD190" s="54"/>
      <c r="AE190" s="54"/>
      <c r="AF190" s="54"/>
      <c r="AG190" s="54"/>
      <c r="AH190" s="54"/>
    </row>
    <row r="191" customFormat="false" ht="15" hidden="false" customHeight="true" outlineLevel="0" collapsed="false">
      <c r="B191" s="102"/>
      <c r="C191" s="14"/>
      <c r="D191" s="103"/>
      <c r="E191" s="33"/>
      <c r="F191" s="104"/>
      <c r="G191" s="33"/>
      <c r="H191" s="104"/>
      <c r="I191" s="36" t="n">
        <f aca="false">I189/2</f>
        <v>0</v>
      </c>
      <c r="J191" s="32"/>
      <c r="K191" s="32"/>
      <c r="L191" s="32"/>
      <c r="M191" s="37"/>
      <c r="N191" s="105"/>
      <c r="O191" s="38" t="n">
        <f aca="false">O189/500</f>
        <v>0</v>
      </c>
      <c r="P191" s="103"/>
      <c r="Q191" s="33"/>
      <c r="R191" s="38"/>
      <c r="S191" s="108"/>
      <c r="T191" s="54" t="n">
        <f aca="false">(N189/15.4323584)*(S189/3.28083989501312)*0.1</f>
        <v>0</v>
      </c>
      <c r="U191" s="103"/>
      <c r="V191" s="103"/>
      <c r="W191" s="103"/>
      <c r="X191" s="111"/>
      <c r="Y191" s="111"/>
      <c r="Z191" s="111"/>
      <c r="AA191" s="103"/>
      <c r="AB191" s="53"/>
      <c r="AC191" s="54"/>
      <c r="AD191" s="54"/>
      <c r="AE191" s="54"/>
      <c r="AF191" s="54"/>
      <c r="AG191" s="54"/>
      <c r="AH191" s="54"/>
    </row>
    <row r="192" customFormat="false" ht="15" hidden="false" customHeight="true" outlineLevel="0" collapsed="false">
      <c r="B192" s="102" t="n">
        <v>63</v>
      </c>
      <c r="C192" s="14" t="s">
        <v>111</v>
      </c>
      <c r="D192" s="103"/>
      <c r="E192" s="33"/>
      <c r="F192" s="104" t="n">
        <f aca="false">E192/15432.3584</f>
        <v>0</v>
      </c>
      <c r="G192" s="33"/>
      <c r="H192" s="104" t="n">
        <f aca="false">G192*F192</f>
        <v>0</v>
      </c>
      <c r="I192" s="36" t="n">
        <f aca="false">IFERROR(15432.3584/G192,0)</f>
        <v>0</v>
      </c>
      <c r="J192" s="103"/>
      <c r="K192" s="32"/>
      <c r="L192" s="32"/>
      <c r="M192" s="103"/>
      <c r="N192" s="105"/>
      <c r="O192" s="106"/>
      <c r="P192" s="103"/>
      <c r="Q192" s="107"/>
      <c r="R192" s="38" t="n">
        <f aca="false">Q193/100</f>
        <v>0</v>
      </c>
      <c r="S192" s="108"/>
      <c r="T192" s="109" t="n">
        <f aca="false">(N192*S192)/1000</f>
        <v>0</v>
      </c>
      <c r="U192" s="103"/>
      <c r="V192" s="103"/>
      <c r="W192" s="103"/>
      <c r="X192" s="111"/>
      <c r="Y192" s="111"/>
      <c r="Z192" s="111"/>
      <c r="AA192" s="103"/>
      <c r="AB192" s="53"/>
      <c r="AC192" s="54" t="n">
        <f aca="false">R192+O194+H192+J193</f>
        <v>0</v>
      </c>
      <c r="AD192" s="54" t="n">
        <f aca="false">AC192*20</f>
        <v>0</v>
      </c>
      <c r="AE192" s="54" t="n">
        <f aca="false">AC192*50</f>
        <v>0</v>
      </c>
      <c r="AF192" s="54" t="n">
        <f aca="false">AC192*250</f>
        <v>0</v>
      </c>
      <c r="AG192" s="54" t="n">
        <f aca="false">AC192*1000</f>
        <v>0</v>
      </c>
      <c r="AH192" s="54" t="n">
        <f aca="false">AC192*5000</f>
        <v>0</v>
      </c>
    </row>
    <row r="193" customFormat="false" ht="15" hidden="false" customHeight="true" outlineLevel="0" collapsed="false">
      <c r="B193" s="102"/>
      <c r="C193" s="14"/>
      <c r="D193" s="103"/>
      <c r="E193" s="33"/>
      <c r="F193" s="104"/>
      <c r="G193" s="33"/>
      <c r="H193" s="104"/>
      <c r="I193" s="36"/>
      <c r="J193" s="32"/>
      <c r="K193" s="32"/>
      <c r="L193" s="32"/>
      <c r="M193" s="103"/>
      <c r="N193" s="105"/>
      <c r="O193" s="106"/>
      <c r="P193" s="103"/>
      <c r="Q193" s="33"/>
      <c r="R193" s="38"/>
      <c r="S193" s="108"/>
      <c r="T193" s="109"/>
      <c r="U193" s="103"/>
      <c r="V193" s="103"/>
      <c r="W193" s="103"/>
      <c r="X193" s="111"/>
      <c r="Y193" s="111"/>
      <c r="Z193" s="111"/>
      <c r="AA193" s="103"/>
      <c r="AB193" s="53"/>
      <c r="AC193" s="54"/>
      <c r="AD193" s="54"/>
      <c r="AE193" s="54"/>
      <c r="AF193" s="54"/>
      <c r="AG193" s="54"/>
      <c r="AH193" s="54"/>
    </row>
    <row r="194" customFormat="false" ht="15" hidden="false" customHeight="true" outlineLevel="0" collapsed="false">
      <c r="B194" s="102"/>
      <c r="C194" s="14"/>
      <c r="D194" s="103"/>
      <c r="E194" s="33"/>
      <c r="F194" s="104"/>
      <c r="G194" s="33"/>
      <c r="H194" s="104"/>
      <c r="I194" s="36" t="n">
        <f aca="false">I192/2</f>
        <v>0</v>
      </c>
      <c r="J194" s="32"/>
      <c r="K194" s="32"/>
      <c r="L194" s="32"/>
      <c r="M194" s="37"/>
      <c r="N194" s="105"/>
      <c r="O194" s="38" t="n">
        <f aca="false">O192/500</f>
        <v>0</v>
      </c>
      <c r="P194" s="103"/>
      <c r="Q194" s="33"/>
      <c r="R194" s="38"/>
      <c r="S194" s="108"/>
      <c r="T194" s="54" t="n">
        <f aca="false">(N192/15.4323584)*(S192/3.28083989501312)*0.1</f>
        <v>0</v>
      </c>
      <c r="U194" s="103"/>
      <c r="V194" s="103"/>
      <c r="W194" s="103"/>
      <c r="X194" s="111"/>
      <c r="Y194" s="111"/>
      <c r="Z194" s="111"/>
      <c r="AA194" s="103"/>
      <c r="AB194" s="53"/>
      <c r="AC194" s="54"/>
      <c r="AD194" s="54"/>
      <c r="AE194" s="54"/>
      <c r="AF194" s="54"/>
      <c r="AG194" s="54"/>
      <c r="AH194" s="54"/>
    </row>
    <row r="195" customFormat="false" ht="15" hidden="false" customHeight="true" outlineLevel="0" collapsed="false">
      <c r="B195" s="102" t="n">
        <v>64</v>
      </c>
      <c r="C195" s="14" t="s">
        <v>111</v>
      </c>
      <c r="D195" s="103"/>
      <c r="E195" s="33"/>
      <c r="F195" s="104" t="n">
        <f aca="false">E195/15432.3584</f>
        <v>0</v>
      </c>
      <c r="G195" s="33"/>
      <c r="H195" s="104" t="n">
        <f aca="false">G195*F195</f>
        <v>0</v>
      </c>
      <c r="I195" s="36" t="n">
        <f aca="false">IFERROR(15432.3584/G195,0)</f>
        <v>0</v>
      </c>
      <c r="J195" s="103"/>
      <c r="K195" s="32"/>
      <c r="L195" s="32"/>
      <c r="M195" s="103"/>
      <c r="N195" s="105"/>
      <c r="O195" s="106"/>
      <c r="P195" s="103"/>
      <c r="Q195" s="107"/>
      <c r="R195" s="38" t="n">
        <f aca="false">Q196/100</f>
        <v>0</v>
      </c>
      <c r="S195" s="108"/>
      <c r="T195" s="109" t="n">
        <f aca="false">(N195*S195)/1000</f>
        <v>0</v>
      </c>
      <c r="U195" s="103"/>
      <c r="V195" s="103"/>
      <c r="W195" s="103"/>
      <c r="X195" s="111"/>
      <c r="Y195" s="111"/>
      <c r="Z195" s="111"/>
      <c r="AA195" s="103"/>
      <c r="AB195" s="53"/>
      <c r="AC195" s="54" t="n">
        <f aca="false">R195+O197+H195+J196</f>
        <v>0</v>
      </c>
      <c r="AD195" s="54" t="n">
        <f aca="false">AC195*20</f>
        <v>0</v>
      </c>
      <c r="AE195" s="54" t="n">
        <f aca="false">AC195*50</f>
        <v>0</v>
      </c>
      <c r="AF195" s="54" t="n">
        <f aca="false">AC195*250</f>
        <v>0</v>
      </c>
      <c r="AG195" s="54" t="n">
        <f aca="false">AC195*1000</f>
        <v>0</v>
      </c>
      <c r="AH195" s="54" t="n">
        <f aca="false">AC195*5000</f>
        <v>0</v>
      </c>
    </row>
    <row r="196" customFormat="false" ht="15" hidden="false" customHeight="true" outlineLevel="0" collapsed="false">
      <c r="B196" s="102"/>
      <c r="C196" s="14"/>
      <c r="D196" s="103"/>
      <c r="E196" s="33"/>
      <c r="F196" s="104"/>
      <c r="G196" s="33"/>
      <c r="H196" s="104"/>
      <c r="I196" s="36"/>
      <c r="J196" s="32"/>
      <c r="K196" s="32"/>
      <c r="L196" s="32"/>
      <c r="M196" s="103"/>
      <c r="N196" s="105"/>
      <c r="O196" s="106"/>
      <c r="P196" s="103"/>
      <c r="Q196" s="33"/>
      <c r="R196" s="38"/>
      <c r="S196" s="108"/>
      <c r="T196" s="109"/>
      <c r="U196" s="103"/>
      <c r="V196" s="103"/>
      <c r="W196" s="103"/>
      <c r="X196" s="111"/>
      <c r="Y196" s="111"/>
      <c r="Z196" s="111"/>
      <c r="AA196" s="103"/>
      <c r="AB196" s="53"/>
      <c r="AC196" s="54"/>
      <c r="AD196" s="54"/>
      <c r="AE196" s="54"/>
      <c r="AF196" s="54"/>
      <c r="AG196" s="54"/>
      <c r="AH196" s="54"/>
    </row>
    <row r="197" customFormat="false" ht="15" hidden="false" customHeight="true" outlineLevel="0" collapsed="false">
      <c r="B197" s="102"/>
      <c r="C197" s="14"/>
      <c r="D197" s="103"/>
      <c r="E197" s="33"/>
      <c r="F197" s="104"/>
      <c r="G197" s="33"/>
      <c r="H197" s="104"/>
      <c r="I197" s="36" t="n">
        <f aca="false">I195/2</f>
        <v>0</v>
      </c>
      <c r="J197" s="32"/>
      <c r="K197" s="32"/>
      <c r="L197" s="32"/>
      <c r="M197" s="37"/>
      <c r="N197" s="105"/>
      <c r="O197" s="38" t="n">
        <f aca="false">O195/500</f>
        <v>0</v>
      </c>
      <c r="P197" s="103"/>
      <c r="Q197" s="33"/>
      <c r="R197" s="38"/>
      <c r="S197" s="108"/>
      <c r="T197" s="54" t="n">
        <f aca="false">(N195/15.4323584)*(S195/3.28083989501312)*0.1</f>
        <v>0</v>
      </c>
      <c r="U197" s="103"/>
      <c r="V197" s="103"/>
      <c r="W197" s="103"/>
      <c r="X197" s="111"/>
      <c r="Y197" s="111"/>
      <c r="Z197" s="111"/>
      <c r="AA197" s="103"/>
      <c r="AB197" s="53"/>
      <c r="AC197" s="54"/>
      <c r="AD197" s="54"/>
      <c r="AE197" s="54"/>
      <c r="AF197" s="54"/>
      <c r="AG197" s="54"/>
      <c r="AH197" s="54"/>
    </row>
    <row r="198" customFormat="false" ht="15" hidden="false" customHeight="true" outlineLevel="0" collapsed="false">
      <c r="B198" s="102" t="n">
        <v>65</v>
      </c>
      <c r="C198" s="14" t="s">
        <v>111</v>
      </c>
      <c r="D198" s="103"/>
      <c r="E198" s="33"/>
      <c r="F198" s="104" t="n">
        <f aca="false">E198/15432.3584</f>
        <v>0</v>
      </c>
      <c r="G198" s="33"/>
      <c r="H198" s="104" t="n">
        <f aca="false">G198*F198</f>
        <v>0</v>
      </c>
      <c r="I198" s="36" t="n">
        <f aca="false">IFERROR(15432.3584/G198,0)</f>
        <v>0</v>
      </c>
      <c r="J198" s="103"/>
      <c r="K198" s="32"/>
      <c r="L198" s="32"/>
      <c r="M198" s="103"/>
      <c r="N198" s="105"/>
      <c r="O198" s="106"/>
      <c r="P198" s="103"/>
      <c r="Q198" s="107"/>
      <c r="R198" s="38" t="n">
        <f aca="false">Q199/100</f>
        <v>0</v>
      </c>
      <c r="S198" s="108"/>
      <c r="T198" s="109" t="n">
        <f aca="false">(N198*S198)/1000</f>
        <v>0</v>
      </c>
      <c r="U198" s="103"/>
      <c r="V198" s="103"/>
      <c r="W198" s="103"/>
      <c r="X198" s="111"/>
      <c r="Y198" s="111"/>
      <c r="Z198" s="111"/>
      <c r="AA198" s="103"/>
      <c r="AB198" s="53"/>
      <c r="AC198" s="54" t="n">
        <f aca="false">R198+O200+H198+J199</f>
        <v>0</v>
      </c>
      <c r="AD198" s="54" t="n">
        <f aca="false">AC198*20</f>
        <v>0</v>
      </c>
      <c r="AE198" s="54" t="n">
        <f aca="false">AC198*50</f>
        <v>0</v>
      </c>
      <c r="AF198" s="54" t="n">
        <f aca="false">AC198*250</f>
        <v>0</v>
      </c>
      <c r="AG198" s="54" t="n">
        <f aca="false">AC198*1000</f>
        <v>0</v>
      </c>
      <c r="AH198" s="54" t="n">
        <f aca="false">AC198*5000</f>
        <v>0</v>
      </c>
    </row>
    <row r="199" customFormat="false" ht="15" hidden="false" customHeight="true" outlineLevel="0" collapsed="false">
      <c r="B199" s="102"/>
      <c r="C199" s="14"/>
      <c r="D199" s="103"/>
      <c r="E199" s="33"/>
      <c r="F199" s="104"/>
      <c r="G199" s="33"/>
      <c r="H199" s="104"/>
      <c r="I199" s="36"/>
      <c r="J199" s="32"/>
      <c r="K199" s="32"/>
      <c r="L199" s="32"/>
      <c r="M199" s="103"/>
      <c r="N199" s="105"/>
      <c r="O199" s="106"/>
      <c r="P199" s="103"/>
      <c r="Q199" s="33"/>
      <c r="R199" s="38"/>
      <c r="S199" s="108"/>
      <c r="T199" s="109"/>
      <c r="U199" s="103"/>
      <c r="V199" s="103"/>
      <c r="W199" s="103"/>
      <c r="X199" s="111"/>
      <c r="Y199" s="111"/>
      <c r="Z199" s="111"/>
      <c r="AA199" s="103"/>
      <c r="AB199" s="53"/>
      <c r="AC199" s="54"/>
      <c r="AD199" s="54"/>
      <c r="AE199" s="54"/>
      <c r="AF199" s="54"/>
      <c r="AG199" s="54"/>
      <c r="AH199" s="54"/>
    </row>
    <row r="200" customFormat="false" ht="15" hidden="false" customHeight="true" outlineLevel="0" collapsed="false">
      <c r="B200" s="102"/>
      <c r="C200" s="14"/>
      <c r="D200" s="103"/>
      <c r="E200" s="33"/>
      <c r="F200" s="104"/>
      <c r="G200" s="33"/>
      <c r="H200" s="104"/>
      <c r="I200" s="36" t="n">
        <f aca="false">I198/2</f>
        <v>0</v>
      </c>
      <c r="J200" s="32"/>
      <c r="K200" s="32"/>
      <c r="L200" s="32"/>
      <c r="M200" s="37"/>
      <c r="N200" s="105"/>
      <c r="O200" s="38" t="n">
        <f aca="false">O198/500</f>
        <v>0</v>
      </c>
      <c r="P200" s="103"/>
      <c r="Q200" s="33"/>
      <c r="R200" s="38"/>
      <c r="S200" s="108"/>
      <c r="T200" s="54" t="n">
        <f aca="false">(N198/15.4323584)*(S198/3.28083989501312)*0.1</f>
        <v>0</v>
      </c>
      <c r="U200" s="103"/>
      <c r="V200" s="103"/>
      <c r="W200" s="103"/>
      <c r="X200" s="111"/>
      <c r="Y200" s="111"/>
      <c r="Z200" s="111"/>
      <c r="AA200" s="103"/>
      <c r="AB200" s="53"/>
      <c r="AC200" s="54"/>
      <c r="AD200" s="54"/>
      <c r="AE200" s="54"/>
      <c r="AF200" s="54"/>
      <c r="AG200" s="54"/>
      <c r="AH200" s="54"/>
    </row>
    <row r="201" customFormat="false" ht="15" hidden="false" customHeight="true" outlineLevel="0" collapsed="false">
      <c r="B201" s="102" t="n">
        <v>66</v>
      </c>
      <c r="C201" s="14" t="s">
        <v>111</v>
      </c>
      <c r="D201" s="103"/>
      <c r="E201" s="33"/>
      <c r="F201" s="104" t="n">
        <f aca="false">E201/15432.3584</f>
        <v>0</v>
      </c>
      <c r="G201" s="33"/>
      <c r="H201" s="104" t="n">
        <f aca="false">G201*F201</f>
        <v>0</v>
      </c>
      <c r="I201" s="36" t="n">
        <f aca="false">IFERROR(15432.3584/G201,0)</f>
        <v>0</v>
      </c>
      <c r="J201" s="103"/>
      <c r="K201" s="32"/>
      <c r="L201" s="32"/>
      <c r="M201" s="103"/>
      <c r="N201" s="105"/>
      <c r="O201" s="106"/>
      <c r="P201" s="103"/>
      <c r="Q201" s="107"/>
      <c r="R201" s="38" t="n">
        <f aca="false">Q202/100</f>
        <v>0</v>
      </c>
      <c r="S201" s="108"/>
      <c r="T201" s="109" t="n">
        <f aca="false">(N201*S201)/1000</f>
        <v>0</v>
      </c>
      <c r="U201" s="103"/>
      <c r="V201" s="103"/>
      <c r="W201" s="103"/>
      <c r="X201" s="111"/>
      <c r="Y201" s="111"/>
      <c r="Z201" s="111"/>
      <c r="AA201" s="103"/>
      <c r="AB201" s="53"/>
      <c r="AC201" s="54" t="n">
        <f aca="false">R201+O203+H201+J202</f>
        <v>0</v>
      </c>
      <c r="AD201" s="54" t="n">
        <f aca="false">AC201*20</f>
        <v>0</v>
      </c>
      <c r="AE201" s="54" t="n">
        <f aca="false">AC201*50</f>
        <v>0</v>
      </c>
      <c r="AF201" s="54" t="n">
        <f aca="false">AC201*250</f>
        <v>0</v>
      </c>
      <c r="AG201" s="54" t="n">
        <f aca="false">AC201*1000</f>
        <v>0</v>
      </c>
      <c r="AH201" s="54" t="n">
        <f aca="false">AC201*5000</f>
        <v>0</v>
      </c>
    </row>
    <row r="202" customFormat="false" ht="15" hidden="false" customHeight="true" outlineLevel="0" collapsed="false">
      <c r="B202" s="102"/>
      <c r="C202" s="14"/>
      <c r="D202" s="103"/>
      <c r="E202" s="33"/>
      <c r="F202" s="104"/>
      <c r="G202" s="33"/>
      <c r="H202" s="104"/>
      <c r="I202" s="36"/>
      <c r="J202" s="32"/>
      <c r="K202" s="32"/>
      <c r="L202" s="32"/>
      <c r="M202" s="103"/>
      <c r="N202" s="105"/>
      <c r="O202" s="106"/>
      <c r="P202" s="103"/>
      <c r="Q202" s="33"/>
      <c r="R202" s="38"/>
      <c r="S202" s="108"/>
      <c r="T202" s="109"/>
      <c r="U202" s="103"/>
      <c r="V202" s="103"/>
      <c r="W202" s="103"/>
      <c r="X202" s="111"/>
      <c r="Y202" s="111"/>
      <c r="Z202" s="111"/>
      <c r="AA202" s="103"/>
      <c r="AB202" s="53"/>
      <c r="AC202" s="54"/>
      <c r="AD202" s="54"/>
      <c r="AE202" s="54"/>
      <c r="AF202" s="54"/>
      <c r="AG202" s="54"/>
      <c r="AH202" s="54"/>
    </row>
    <row r="203" customFormat="false" ht="15" hidden="false" customHeight="true" outlineLevel="0" collapsed="false">
      <c r="B203" s="102"/>
      <c r="C203" s="14"/>
      <c r="D203" s="103"/>
      <c r="E203" s="33"/>
      <c r="F203" s="104"/>
      <c r="G203" s="33"/>
      <c r="H203" s="104"/>
      <c r="I203" s="36" t="n">
        <f aca="false">I201/2</f>
        <v>0</v>
      </c>
      <c r="J203" s="32"/>
      <c r="K203" s="32"/>
      <c r="L203" s="32"/>
      <c r="M203" s="37"/>
      <c r="N203" s="105"/>
      <c r="O203" s="38" t="n">
        <f aca="false">O201/500</f>
        <v>0</v>
      </c>
      <c r="P203" s="103"/>
      <c r="Q203" s="33"/>
      <c r="R203" s="38"/>
      <c r="S203" s="108"/>
      <c r="T203" s="54" t="n">
        <f aca="false">(N201/15.4323584)*(S201/3.28083989501312)*0.1</f>
        <v>0</v>
      </c>
      <c r="U203" s="103"/>
      <c r="V203" s="103"/>
      <c r="W203" s="103"/>
      <c r="X203" s="111"/>
      <c r="Y203" s="111"/>
      <c r="Z203" s="111"/>
      <c r="AA203" s="103"/>
      <c r="AB203" s="53"/>
      <c r="AC203" s="54"/>
      <c r="AD203" s="54"/>
      <c r="AE203" s="54"/>
      <c r="AF203" s="54"/>
      <c r="AG203" s="54"/>
      <c r="AH203" s="54"/>
    </row>
    <row r="204" customFormat="false" ht="15" hidden="false" customHeight="true" outlineLevel="0" collapsed="false">
      <c r="B204" s="102" t="n">
        <v>67</v>
      </c>
      <c r="C204" s="14" t="s">
        <v>111</v>
      </c>
      <c r="D204" s="103"/>
      <c r="E204" s="33"/>
      <c r="F204" s="104" t="n">
        <f aca="false">E204/15432.3584</f>
        <v>0</v>
      </c>
      <c r="G204" s="33"/>
      <c r="H204" s="104" t="n">
        <f aca="false">G204*F204</f>
        <v>0</v>
      </c>
      <c r="I204" s="36" t="n">
        <f aca="false">IFERROR(15432.3584/G204,0)</f>
        <v>0</v>
      </c>
      <c r="J204" s="103"/>
      <c r="K204" s="32"/>
      <c r="L204" s="32"/>
      <c r="M204" s="103"/>
      <c r="N204" s="105"/>
      <c r="O204" s="106"/>
      <c r="P204" s="103"/>
      <c r="Q204" s="107"/>
      <c r="R204" s="38" t="n">
        <f aca="false">Q205/100</f>
        <v>0</v>
      </c>
      <c r="S204" s="108"/>
      <c r="T204" s="109" t="n">
        <f aca="false">(N204*S204)/1000</f>
        <v>0</v>
      </c>
      <c r="U204" s="103"/>
      <c r="V204" s="103"/>
      <c r="W204" s="103"/>
      <c r="X204" s="111"/>
      <c r="Y204" s="111"/>
      <c r="Z204" s="111"/>
      <c r="AA204" s="103"/>
      <c r="AB204" s="53"/>
      <c r="AC204" s="54" t="n">
        <f aca="false">R204+O206+H204+J205</f>
        <v>0</v>
      </c>
      <c r="AD204" s="54" t="n">
        <f aca="false">AC204*20</f>
        <v>0</v>
      </c>
      <c r="AE204" s="54" t="n">
        <f aca="false">AC204*50</f>
        <v>0</v>
      </c>
      <c r="AF204" s="54" t="n">
        <f aca="false">AC204*250</f>
        <v>0</v>
      </c>
      <c r="AG204" s="54" t="n">
        <f aca="false">AC204*1000</f>
        <v>0</v>
      </c>
      <c r="AH204" s="54" t="n">
        <f aca="false">AC204*5000</f>
        <v>0</v>
      </c>
    </row>
    <row r="205" customFormat="false" ht="15" hidden="false" customHeight="true" outlineLevel="0" collapsed="false">
      <c r="B205" s="102"/>
      <c r="C205" s="14"/>
      <c r="D205" s="103"/>
      <c r="E205" s="33"/>
      <c r="F205" s="104"/>
      <c r="G205" s="33"/>
      <c r="H205" s="104"/>
      <c r="I205" s="36"/>
      <c r="J205" s="32"/>
      <c r="K205" s="32"/>
      <c r="L205" s="32"/>
      <c r="M205" s="103"/>
      <c r="N205" s="105"/>
      <c r="O205" s="106"/>
      <c r="P205" s="103"/>
      <c r="Q205" s="33"/>
      <c r="R205" s="38"/>
      <c r="S205" s="108"/>
      <c r="T205" s="109"/>
      <c r="U205" s="103"/>
      <c r="V205" s="103"/>
      <c r="W205" s="103"/>
      <c r="X205" s="111"/>
      <c r="Y205" s="111"/>
      <c r="Z205" s="111"/>
      <c r="AA205" s="103"/>
      <c r="AB205" s="53"/>
      <c r="AC205" s="54"/>
      <c r="AD205" s="54"/>
      <c r="AE205" s="54"/>
      <c r="AF205" s="54"/>
      <c r="AG205" s="54"/>
      <c r="AH205" s="54"/>
    </row>
    <row r="206" customFormat="false" ht="15" hidden="false" customHeight="true" outlineLevel="0" collapsed="false">
      <c r="B206" s="102"/>
      <c r="C206" s="14"/>
      <c r="D206" s="103"/>
      <c r="E206" s="33"/>
      <c r="F206" s="104"/>
      <c r="G206" s="33"/>
      <c r="H206" s="104"/>
      <c r="I206" s="36" t="n">
        <f aca="false">I204/2</f>
        <v>0</v>
      </c>
      <c r="J206" s="32"/>
      <c r="K206" s="32"/>
      <c r="L206" s="32"/>
      <c r="M206" s="37"/>
      <c r="N206" s="105"/>
      <c r="O206" s="38" t="n">
        <f aca="false">O204/500</f>
        <v>0</v>
      </c>
      <c r="P206" s="103"/>
      <c r="Q206" s="33"/>
      <c r="R206" s="38"/>
      <c r="S206" s="108"/>
      <c r="T206" s="54" t="n">
        <f aca="false">(N204/15.4323584)*(S204/3.28083989501312)*0.1</f>
        <v>0</v>
      </c>
      <c r="U206" s="103"/>
      <c r="V206" s="103"/>
      <c r="W206" s="103"/>
      <c r="X206" s="111"/>
      <c r="Y206" s="111"/>
      <c r="Z206" s="111"/>
      <c r="AA206" s="103"/>
      <c r="AB206" s="53"/>
      <c r="AC206" s="54"/>
      <c r="AD206" s="54"/>
      <c r="AE206" s="54"/>
      <c r="AF206" s="54"/>
      <c r="AG206" s="54"/>
      <c r="AH206" s="54"/>
    </row>
    <row r="207" customFormat="false" ht="15" hidden="false" customHeight="true" outlineLevel="0" collapsed="false">
      <c r="B207" s="102" t="n">
        <v>68</v>
      </c>
      <c r="C207" s="14" t="s">
        <v>111</v>
      </c>
      <c r="D207" s="103"/>
      <c r="E207" s="33"/>
      <c r="F207" s="104" t="n">
        <f aca="false">E207/15432.3584</f>
        <v>0</v>
      </c>
      <c r="G207" s="33"/>
      <c r="H207" s="104" t="n">
        <f aca="false">G207*F207</f>
        <v>0</v>
      </c>
      <c r="I207" s="36" t="n">
        <f aca="false">IFERROR(15432.3584/G207,0)</f>
        <v>0</v>
      </c>
      <c r="J207" s="103"/>
      <c r="K207" s="32"/>
      <c r="L207" s="32"/>
      <c r="M207" s="103"/>
      <c r="N207" s="105"/>
      <c r="O207" s="106"/>
      <c r="P207" s="103"/>
      <c r="Q207" s="107"/>
      <c r="R207" s="38" t="n">
        <f aca="false">Q208/100</f>
        <v>0</v>
      </c>
      <c r="S207" s="108"/>
      <c r="T207" s="109" t="n">
        <f aca="false">(N207*S207)/1000</f>
        <v>0</v>
      </c>
      <c r="U207" s="103"/>
      <c r="V207" s="103"/>
      <c r="W207" s="103"/>
      <c r="X207" s="111"/>
      <c r="Y207" s="111"/>
      <c r="Z207" s="111"/>
      <c r="AA207" s="103"/>
      <c r="AB207" s="53"/>
      <c r="AC207" s="54" t="n">
        <f aca="false">R207+O209+H207+J208</f>
        <v>0</v>
      </c>
      <c r="AD207" s="54" t="n">
        <f aca="false">AC207*20</f>
        <v>0</v>
      </c>
      <c r="AE207" s="54" t="n">
        <f aca="false">AC207*50</f>
        <v>0</v>
      </c>
      <c r="AF207" s="54" t="n">
        <f aca="false">AC207*250</f>
        <v>0</v>
      </c>
      <c r="AG207" s="54" t="n">
        <f aca="false">AC207*1000</f>
        <v>0</v>
      </c>
      <c r="AH207" s="54" t="n">
        <f aca="false">AC207*5000</f>
        <v>0</v>
      </c>
    </row>
    <row r="208" customFormat="false" ht="15" hidden="false" customHeight="true" outlineLevel="0" collapsed="false">
      <c r="B208" s="102"/>
      <c r="C208" s="14"/>
      <c r="D208" s="103"/>
      <c r="E208" s="33"/>
      <c r="F208" s="104"/>
      <c r="G208" s="33"/>
      <c r="H208" s="104"/>
      <c r="I208" s="36"/>
      <c r="J208" s="32"/>
      <c r="K208" s="32"/>
      <c r="L208" s="32"/>
      <c r="M208" s="103"/>
      <c r="N208" s="105"/>
      <c r="O208" s="106"/>
      <c r="P208" s="103"/>
      <c r="Q208" s="33"/>
      <c r="R208" s="38"/>
      <c r="S208" s="108"/>
      <c r="T208" s="109"/>
      <c r="U208" s="103"/>
      <c r="V208" s="103"/>
      <c r="W208" s="103"/>
      <c r="X208" s="111"/>
      <c r="Y208" s="111"/>
      <c r="Z208" s="111"/>
      <c r="AA208" s="103"/>
      <c r="AB208" s="53"/>
      <c r="AC208" s="54"/>
      <c r="AD208" s="54"/>
      <c r="AE208" s="54"/>
      <c r="AF208" s="54"/>
      <c r="AG208" s="54"/>
      <c r="AH208" s="54"/>
    </row>
    <row r="209" customFormat="false" ht="15" hidden="false" customHeight="true" outlineLevel="0" collapsed="false">
      <c r="B209" s="102"/>
      <c r="C209" s="14"/>
      <c r="D209" s="103"/>
      <c r="E209" s="33"/>
      <c r="F209" s="104"/>
      <c r="G209" s="33"/>
      <c r="H209" s="104"/>
      <c r="I209" s="36" t="n">
        <f aca="false">I207/2</f>
        <v>0</v>
      </c>
      <c r="J209" s="32"/>
      <c r="K209" s="32"/>
      <c r="L209" s="32"/>
      <c r="M209" s="37"/>
      <c r="N209" s="105"/>
      <c r="O209" s="38" t="n">
        <f aca="false">O207/500</f>
        <v>0</v>
      </c>
      <c r="P209" s="103"/>
      <c r="Q209" s="33"/>
      <c r="R209" s="38"/>
      <c r="S209" s="108"/>
      <c r="T209" s="54" t="n">
        <f aca="false">(N207/15.4323584)*(S207/3.28083989501312)*0.1</f>
        <v>0</v>
      </c>
      <c r="U209" s="103"/>
      <c r="V209" s="103"/>
      <c r="W209" s="103"/>
      <c r="X209" s="111"/>
      <c r="Y209" s="111"/>
      <c r="Z209" s="111"/>
      <c r="AA209" s="103"/>
      <c r="AB209" s="53"/>
      <c r="AC209" s="54"/>
      <c r="AD209" s="54"/>
      <c r="AE209" s="54"/>
      <c r="AF209" s="54"/>
      <c r="AG209" s="54"/>
      <c r="AH209" s="54"/>
    </row>
    <row r="210" customFormat="false" ht="15" hidden="false" customHeight="true" outlineLevel="0" collapsed="false">
      <c r="B210" s="102" t="n">
        <v>69</v>
      </c>
      <c r="C210" s="14" t="s">
        <v>111</v>
      </c>
      <c r="D210" s="103"/>
      <c r="E210" s="33"/>
      <c r="F210" s="104" t="n">
        <f aca="false">E210/15432.3584</f>
        <v>0</v>
      </c>
      <c r="G210" s="33"/>
      <c r="H210" s="104" t="n">
        <f aca="false">G210*F210</f>
        <v>0</v>
      </c>
      <c r="I210" s="36" t="n">
        <f aca="false">IFERROR(15432.3584/G210,0)</f>
        <v>0</v>
      </c>
      <c r="J210" s="103"/>
      <c r="K210" s="32"/>
      <c r="L210" s="32"/>
      <c r="M210" s="103"/>
      <c r="N210" s="105"/>
      <c r="O210" s="106"/>
      <c r="P210" s="103"/>
      <c r="Q210" s="107"/>
      <c r="R210" s="38" t="n">
        <f aca="false">Q211/100</f>
        <v>0</v>
      </c>
      <c r="S210" s="108"/>
      <c r="T210" s="109" t="n">
        <f aca="false">(N210*S210)/1000</f>
        <v>0</v>
      </c>
      <c r="U210" s="103"/>
      <c r="V210" s="103"/>
      <c r="W210" s="103"/>
      <c r="X210" s="111"/>
      <c r="Y210" s="111"/>
      <c r="Z210" s="111"/>
      <c r="AA210" s="103"/>
      <c r="AB210" s="53"/>
      <c r="AC210" s="54" t="n">
        <f aca="false">R210+O212+H210+J211</f>
        <v>0</v>
      </c>
      <c r="AD210" s="54" t="n">
        <f aca="false">AC210*20</f>
        <v>0</v>
      </c>
      <c r="AE210" s="54" t="n">
        <f aca="false">AC210*50</f>
        <v>0</v>
      </c>
      <c r="AF210" s="54" t="n">
        <f aca="false">AC210*250</f>
        <v>0</v>
      </c>
      <c r="AG210" s="54" t="n">
        <f aca="false">AC210*1000</f>
        <v>0</v>
      </c>
      <c r="AH210" s="54" t="n">
        <f aca="false">AC210*5000</f>
        <v>0</v>
      </c>
    </row>
    <row r="211" customFormat="false" ht="15" hidden="false" customHeight="true" outlineLevel="0" collapsed="false">
      <c r="B211" s="102"/>
      <c r="C211" s="14"/>
      <c r="D211" s="103"/>
      <c r="E211" s="33"/>
      <c r="F211" s="104"/>
      <c r="G211" s="33"/>
      <c r="H211" s="104"/>
      <c r="I211" s="36"/>
      <c r="J211" s="32"/>
      <c r="K211" s="32"/>
      <c r="L211" s="32"/>
      <c r="M211" s="103"/>
      <c r="N211" s="105"/>
      <c r="O211" s="106"/>
      <c r="P211" s="103"/>
      <c r="Q211" s="33"/>
      <c r="R211" s="38"/>
      <c r="S211" s="108"/>
      <c r="T211" s="109"/>
      <c r="U211" s="103"/>
      <c r="V211" s="103"/>
      <c r="W211" s="103"/>
      <c r="X211" s="111"/>
      <c r="Y211" s="111"/>
      <c r="Z211" s="111"/>
      <c r="AA211" s="103"/>
      <c r="AB211" s="53"/>
      <c r="AC211" s="54"/>
      <c r="AD211" s="54"/>
      <c r="AE211" s="54"/>
      <c r="AF211" s="54"/>
      <c r="AG211" s="54"/>
      <c r="AH211" s="54"/>
    </row>
    <row r="212" customFormat="false" ht="15" hidden="false" customHeight="true" outlineLevel="0" collapsed="false">
      <c r="B212" s="102"/>
      <c r="C212" s="14"/>
      <c r="D212" s="103"/>
      <c r="E212" s="33"/>
      <c r="F212" s="104"/>
      <c r="G212" s="33"/>
      <c r="H212" s="104"/>
      <c r="I212" s="36" t="n">
        <f aca="false">I210/2</f>
        <v>0</v>
      </c>
      <c r="J212" s="32"/>
      <c r="K212" s="32"/>
      <c r="L212" s="32"/>
      <c r="M212" s="37"/>
      <c r="N212" s="105"/>
      <c r="O212" s="38" t="n">
        <f aca="false">O210/500</f>
        <v>0</v>
      </c>
      <c r="P212" s="103"/>
      <c r="Q212" s="33"/>
      <c r="R212" s="38"/>
      <c r="S212" s="108"/>
      <c r="T212" s="54" t="n">
        <f aca="false">(N210/15.4323584)*(S210/3.28083989501312)*0.1</f>
        <v>0</v>
      </c>
      <c r="U212" s="103"/>
      <c r="V212" s="103"/>
      <c r="W212" s="103"/>
      <c r="X212" s="111"/>
      <c r="Y212" s="111"/>
      <c r="Z212" s="111"/>
      <c r="AA212" s="103"/>
      <c r="AB212" s="53"/>
      <c r="AC212" s="54"/>
      <c r="AD212" s="54"/>
      <c r="AE212" s="54"/>
      <c r="AF212" s="54"/>
      <c r="AG212" s="54"/>
      <c r="AH212" s="54"/>
    </row>
    <row r="213" customFormat="false" ht="15" hidden="false" customHeight="true" outlineLevel="0" collapsed="false">
      <c r="B213" s="102" t="n">
        <v>70</v>
      </c>
      <c r="C213" s="14" t="s">
        <v>111</v>
      </c>
      <c r="D213" s="103"/>
      <c r="E213" s="33"/>
      <c r="F213" s="104" t="n">
        <f aca="false">E213/15432.3584</f>
        <v>0</v>
      </c>
      <c r="G213" s="33"/>
      <c r="H213" s="104" t="n">
        <f aca="false">G213*F213</f>
        <v>0</v>
      </c>
      <c r="I213" s="36" t="n">
        <f aca="false">IFERROR(15432.3584/G213,0)</f>
        <v>0</v>
      </c>
      <c r="J213" s="103"/>
      <c r="K213" s="32"/>
      <c r="L213" s="32"/>
      <c r="M213" s="103"/>
      <c r="N213" s="105"/>
      <c r="O213" s="106"/>
      <c r="P213" s="103"/>
      <c r="Q213" s="107"/>
      <c r="R213" s="38" t="n">
        <f aca="false">Q214/100</f>
        <v>0</v>
      </c>
      <c r="S213" s="108"/>
      <c r="T213" s="109" t="n">
        <f aca="false">(N213*S213)/1000</f>
        <v>0</v>
      </c>
      <c r="U213" s="103"/>
      <c r="V213" s="103"/>
      <c r="W213" s="103"/>
      <c r="X213" s="111"/>
      <c r="Y213" s="111"/>
      <c r="Z213" s="111"/>
      <c r="AA213" s="103"/>
      <c r="AB213" s="53"/>
      <c r="AC213" s="54" t="n">
        <f aca="false">R213+O215+H213+J214</f>
        <v>0</v>
      </c>
      <c r="AD213" s="54" t="n">
        <f aca="false">AC213*20</f>
        <v>0</v>
      </c>
      <c r="AE213" s="54" t="n">
        <f aca="false">AC213*50</f>
        <v>0</v>
      </c>
      <c r="AF213" s="54" t="n">
        <f aca="false">AC213*250</f>
        <v>0</v>
      </c>
      <c r="AG213" s="54" t="n">
        <f aca="false">AC213*1000</f>
        <v>0</v>
      </c>
      <c r="AH213" s="54" t="n">
        <f aca="false">AC213*5000</f>
        <v>0</v>
      </c>
    </row>
    <row r="214" customFormat="false" ht="15" hidden="false" customHeight="true" outlineLevel="0" collapsed="false">
      <c r="B214" s="102"/>
      <c r="C214" s="14"/>
      <c r="D214" s="103"/>
      <c r="E214" s="33"/>
      <c r="F214" s="104"/>
      <c r="G214" s="33"/>
      <c r="H214" s="104"/>
      <c r="I214" s="36"/>
      <c r="J214" s="32"/>
      <c r="K214" s="32"/>
      <c r="L214" s="32"/>
      <c r="M214" s="103"/>
      <c r="N214" s="105"/>
      <c r="O214" s="106"/>
      <c r="P214" s="103"/>
      <c r="Q214" s="33"/>
      <c r="R214" s="38"/>
      <c r="S214" s="108"/>
      <c r="T214" s="109"/>
      <c r="U214" s="103"/>
      <c r="V214" s="103"/>
      <c r="W214" s="103"/>
      <c r="X214" s="111"/>
      <c r="Y214" s="111"/>
      <c r="Z214" s="111"/>
      <c r="AA214" s="103"/>
      <c r="AB214" s="53"/>
      <c r="AC214" s="54"/>
      <c r="AD214" s="54"/>
      <c r="AE214" s="54"/>
      <c r="AF214" s="54"/>
      <c r="AG214" s="54"/>
      <c r="AH214" s="54"/>
    </row>
    <row r="215" customFormat="false" ht="15" hidden="false" customHeight="true" outlineLevel="0" collapsed="false">
      <c r="B215" s="102"/>
      <c r="C215" s="14"/>
      <c r="D215" s="103"/>
      <c r="E215" s="33"/>
      <c r="F215" s="104"/>
      <c r="G215" s="33"/>
      <c r="H215" s="104"/>
      <c r="I215" s="36" t="n">
        <f aca="false">I213/2</f>
        <v>0</v>
      </c>
      <c r="J215" s="32"/>
      <c r="K215" s="32"/>
      <c r="L215" s="32"/>
      <c r="M215" s="37"/>
      <c r="N215" s="105"/>
      <c r="O215" s="38" t="n">
        <f aca="false">O213/500</f>
        <v>0</v>
      </c>
      <c r="P215" s="103"/>
      <c r="Q215" s="33"/>
      <c r="R215" s="38"/>
      <c r="S215" s="108"/>
      <c r="T215" s="54" t="n">
        <f aca="false">(N213/15.4323584)*(S213/3.28083989501312)*0.1</f>
        <v>0</v>
      </c>
      <c r="U215" s="103"/>
      <c r="V215" s="103"/>
      <c r="W215" s="103"/>
      <c r="X215" s="111"/>
      <c r="Y215" s="111"/>
      <c r="Z215" s="111"/>
      <c r="AA215" s="103"/>
      <c r="AB215" s="53"/>
      <c r="AC215" s="54"/>
      <c r="AD215" s="54"/>
      <c r="AE215" s="54"/>
      <c r="AF215" s="54"/>
      <c r="AG215" s="54"/>
      <c r="AH215" s="54"/>
    </row>
    <row r="216" customFormat="false" ht="15" hidden="false" customHeight="true" outlineLevel="0" collapsed="false">
      <c r="B216" s="102" t="n">
        <v>71</v>
      </c>
      <c r="C216" s="14" t="s">
        <v>111</v>
      </c>
      <c r="D216" s="103"/>
      <c r="E216" s="33"/>
      <c r="F216" s="104" t="n">
        <f aca="false">E216/15432.3584</f>
        <v>0</v>
      </c>
      <c r="G216" s="33"/>
      <c r="H216" s="104" t="n">
        <f aca="false">G216*F216</f>
        <v>0</v>
      </c>
      <c r="I216" s="36" t="n">
        <f aca="false">IFERROR(15432.3584/G216,0)</f>
        <v>0</v>
      </c>
      <c r="J216" s="103"/>
      <c r="K216" s="32"/>
      <c r="L216" s="32"/>
      <c r="M216" s="103"/>
      <c r="N216" s="105"/>
      <c r="O216" s="106"/>
      <c r="P216" s="103"/>
      <c r="Q216" s="107"/>
      <c r="R216" s="38" t="n">
        <f aca="false">Q217/100</f>
        <v>0</v>
      </c>
      <c r="S216" s="108"/>
      <c r="T216" s="109" t="n">
        <f aca="false">(N216*S216)/1000</f>
        <v>0</v>
      </c>
      <c r="U216" s="103"/>
      <c r="V216" s="103"/>
      <c r="W216" s="103"/>
      <c r="X216" s="111"/>
      <c r="Y216" s="111"/>
      <c r="Z216" s="111"/>
      <c r="AA216" s="103"/>
      <c r="AB216" s="53"/>
      <c r="AC216" s="54" t="n">
        <f aca="false">R216+O218+H216+J217</f>
        <v>0</v>
      </c>
      <c r="AD216" s="54" t="n">
        <f aca="false">AC216*20</f>
        <v>0</v>
      </c>
      <c r="AE216" s="54" t="n">
        <f aca="false">AC216*50</f>
        <v>0</v>
      </c>
      <c r="AF216" s="54" t="n">
        <f aca="false">AC216*250</f>
        <v>0</v>
      </c>
      <c r="AG216" s="54" t="n">
        <f aca="false">AC216*1000</f>
        <v>0</v>
      </c>
      <c r="AH216" s="54" t="n">
        <f aca="false">AC216*5000</f>
        <v>0</v>
      </c>
    </row>
    <row r="217" customFormat="false" ht="15" hidden="false" customHeight="true" outlineLevel="0" collapsed="false">
      <c r="B217" s="102"/>
      <c r="C217" s="14"/>
      <c r="D217" s="103"/>
      <c r="E217" s="33"/>
      <c r="F217" s="104"/>
      <c r="G217" s="33"/>
      <c r="H217" s="104"/>
      <c r="I217" s="36"/>
      <c r="J217" s="32"/>
      <c r="K217" s="32"/>
      <c r="L217" s="32"/>
      <c r="M217" s="103"/>
      <c r="N217" s="105"/>
      <c r="O217" s="106"/>
      <c r="P217" s="103"/>
      <c r="Q217" s="33"/>
      <c r="R217" s="38"/>
      <c r="S217" s="108"/>
      <c r="T217" s="109"/>
      <c r="U217" s="103"/>
      <c r="V217" s="103"/>
      <c r="W217" s="103"/>
      <c r="X217" s="111"/>
      <c r="Y217" s="111"/>
      <c r="Z217" s="111"/>
      <c r="AA217" s="103"/>
      <c r="AB217" s="53"/>
      <c r="AC217" s="54"/>
      <c r="AD217" s="54"/>
      <c r="AE217" s="54"/>
      <c r="AF217" s="54"/>
      <c r="AG217" s="54"/>
      <c r="AH217" s="54"/>
    </row>
    <row r="218" customFormat="false" ht="15" hidden="false" customHeight="true" outlineLevel="0" collapsed="false">
      <c r="B218" s="102"/>
      <c r="C218" s="14"/>
      <c r="D218" s="103"/>
      <c r="E218" s="33"/>
      <c r="F218" s="104"/>
      <c r="G218" s="33"/>
      <c r="H218" s="104"/>
      <c r="I218" s="36" t="n">
        <f aca="false">I216/2</f>
        <v>0</v>
      </c>
      <c r="J218" s="32"/>
      <c r="K218" s="32"/>
      <c r="L218" s="32"/>
      <c r="M218" s="37"/>
      <c r="N218" s="105"/>
      <c r="O218" s="38" t="n">
        <f aca="false">O216/500</f>
        <v>0</v>
      </c>
      <c r="P218" s="103"/>
      <c r="Q218" s="33"/>
      <c r="R218" s="38"/>
      <c r="S218" s="108"/>
      <c r="T218" s="54" t="n">
        <f aca="false">(N216/15.4323584)*(S216/3.28083989501312)*0.1</f>
        <v>0</v>
      </c>
      <c r="U218" s="103"/>
      <c r="V218" s="103"/>
      <c r="W218" s="103"/>
      <c r="X218" s="111"/>
      <c r="Y218" s="111"/>
      <c r="Z218" s="111"/>
      <c r="AA218" s="103"/>
      <c r="AB218" s="53"/>
      <c r="AC218" s="54"/>
      <c r="AD218" s="54"/>
      <c r="AE218" s="54"/>
      <c r="AF218" s="54"/>
      <c r="AG218" s="54"/>
      <c r="AH218" s="54"/>
    </row>
    <row r="219" customFormat="false" ht="15" hidden="false" customHeight="true" outlineLevel="0" collapsed="false">
      <c r="B219" s="102" t="n">
        <v>72</v>
      </c>
      <c r="C219" s="14" t="s">
        <v>111</v>
      </c>
      <c r="D219" s="103"/>
      <c r="E219" s="33"/>
      <c r="F219" s="104" t="n">
        <f aca="false">E219/15432.3584</f>
        <v>0</v>
      </c>
      <c r="G219" s="33"/>
      <c r="H219" s="104" t="n">
        <f aca="false">G219*F219</f>
        <v>0</v>
      </c>
      <c r="I219" s="36" t="n">
        <f aca="false">IFERROR(15432.3584/G219,0)</f>
        <v>0</v>
      </c>
      <c r="J219" s="103"/>
      <c r="K219" s="32"/>
      <c r="L219" s="32"/>
      <c r="M219" s="103"/>
      <c r="N219" s="105"/>
      <c r="O219" s="106"/>
      <c r="P219" s="103"/>
      <c r="Q219" s="107"/>
      <c r="R219" s="38" t="n">
        <f aca="false">Q220/100</f>
        <v>0</v>
      </c>
      <c r="S219" s="108"/>
      <c r="T219" s="109" t="n">
        <f aca="false">(N219*S219)/1000</f>
        <v>0</v>
      </c>
      <c r="U219" s="103"/>
      <c r="V219" s="103"/>
      <c r="W219" s="103"/>
      <c r="X219" s="111"/>
      <c r="Y219" s="111"/>
      <c r="Z219" s="111"/>
      <c r="AA219" s="103"/>
      <c r="AB219" s="53"/>
      <c r="AC219" s="54" t="n">
        <f aca="false">R219+O221+H219+J220</f>
        <v>0</v>
      </c>
      <c r="AD219" s="54" t="n">
        <f aca="false">AC219*20</f>
        <v>0</v>
      </c>
      <c r="AE219" s="54" t="n">
        <f aca="false">AC219*50</f>
        <v>0</v>
      </c>
      <c r="AF219" s="54" t="n">
        <f aca="false">AC219*250</f>
        <v>0</v>
      </c>
      <c r="AG219" s="54" t="n">
        <f aca="false">AC219*1000</f>
        <v>0</v>
      </c>
      <c r="AH219" s="54" t="n">
        <f aca="false">AC219*5000</f>
        <v>0</v>
      </c>
    </row>
    <row r="220" customFormat="false" ht="15" hidden="false" customHeight="true" outlineLevel="0" collapsed="false">
      <c r="B220" s="102"/>
      <c r="C220" s="14"/>
      <c r="D220" s="103"/>
      <c r="E220" s="33"/>
      <c r="F220" s="104"/>
      <c r="G220" s="33"/>
      <c r="H220" s="104"/>
      <c r="I220" s="36"/>
      <c r="J220" s="32"/>
      <c r="K220" s="32"/>
      <c r="L220" s="32"/>
      <c r="M220" s="103"/>
      <c r="N220" s="105"/>
      <c r="O220" s="106"/>
      <c r="P220" s="103"/>
      <c r="Q220" s="33"/>
      <c r="R220" s="38"/>
      <c r="S220" s="108"/>
      <c r="T220" s="109"/>
      <c r="U220" s="103"/>
      <c r="V220" s="103"/>
      <c r="W220" s="103"/>
      <c r="X220" s="111"/>
      <c r="Y220" s="111"/>
      <c r="Z220" s="111"/>
      <c r="AA220" s="103"/>
      <c r="AB220" s="53"/>
      <c r="AC220" s="54"/>
      <c r="AD220" s="54"/>
      <c r="AE220" s="54"/>
      <c r="AF220" s="54"/>
      <c r="AG220" s="54"/>
      <c r="AH220" s="54"/>
    </row>
    <row r="221" customFormat="false" ht="15" hidden="false" customHeight="true" outlineLevel="0" collapsed="false">
      <c r="B221" s="102"/>
      <c r="C221" s="14"/>
      <c r="D221" s="103"/>
      <c r="E221" s="33"/>
      <c r="F221" s="104"/>
      <c r="G221" s="33"/>
      <c r="H221" s="104"/>
      <c r="I221" s="36" t="n">
        <f aca="false">I219/2</f>
        <v>0</v>
      </c>
      <c r="J221" s="32"/>
      <c r="K221" s="32"/>
      <c r="L221" s="32"/>
      <c r="M221" s="37"/>
      <c r="N221" s="105"/>
      <c r="O221" s="38" t="n">
        <f aca="false">O219/500</f>
        <v>0</v>
      </c>
      <c r="P221" s="103"/>
      <c r="Q221" s="33"/>
      <c r="R221" s="38"/>
      <c r="S221" s="108"/>
      <c r="T221" s="54" t="n">
        <f aca="false">(N219/15.4323584)*(S219/3.28083989501312)*0.1</f>
        <v>0</v>
      </c>
      <c r="U221" s="103"/>
      <c r="V221" s="103"/>
      <c r="W221" s="103"/>
      <c r="X221" s="111"/>
      <c r="Y221" s="111"/>
      <c r="Z221" s="111"/>
      <c r="AA221" s="103"/>
      <c r="AB221" s="53"/>
      <c r="AC221" s="54"/>
      <c r="AD221" s="54"/>
      <c r="AE221" s="54"/>
      <c r="AF221" s="54"/>
      <c r="AG221" s="54"/>
      <c r="AH221" s="54"/>
    </row>
    <row r="222" customFormat="false" ht="15" hidden="false" customHeight="true" outlineLevel="0" collapsed="false">
      <c r="B222" s="102" t="n">
        <v>73</v>
      </c>
      <c r="C222" s="14" t="s">
        <v>111</v>
      </c>
      <c r="D222" s="103"/>
      <c r="E222" s="33"/>
      <c r="F222" s="104" t="n">
        <f aca="false">E222/15432.3584</f>
        <v>0</v>
      </c>
      <c r="G222" s="33"/>
      <c r="H222" s="104" t="n">
        <f aca="false">G222*F222</f>
        <v>0</v>
      </c>
      <c r="I222" s="36" t="n">
        <f aca="false">IFERROR(15432.3584/G222,0)</f>
        <v>0</v>
      </c>
      <c r="J222" s="103"/>
      <c r="K222" s="32"/>
      <c r="L222" s="32"/>
      <c r="M222" s="103"/>
      <c r="N222" s="105"/>
      <c r="O222" s="106"/>
      <c r="P222" s="103"/>
      <c r="Q222" s="107"/>
      <c r="R222" s="38" t="n">
        <f aca="false">Q223/100</f>
        <v>0</v>
      </c>
      <c r="S222" s="108"/>
      <c r="T222" s="109" t="n">
        <f aca="false">(N222*S222)/1000</f>
        <v>0</v>
      </c>
      <c r="U222" s="103"/>
      <c r="V222" s="103"/>
      <c r="W222" s="103"/>
      <c r="X222" s="111"/>
      <c r="Y222" s="111"/>
      <c r="Z222" s="111"/>
      <c r="AA222" s="103"/>
      <c r="AB222" s="53"/>
      <c r="AC222" s="54" t="n">
        <f aca="false">R222+O224+H222+J223</f>
        <v>0</v>
      </c>
      <c r="AD222" s="54" t="n">
        <f aca="false">AC222*20</f>
        <v>0</v>
      </c>
      <c r="AE222" s="54" t="n">
        <f aca="false">AC222*50</f>
        <v>0</v>
      </c>
      <c r="AF222" s="54" t="n">
        <f aca="false">AC222*250</f>
        <v>0</v>
      </c>
      <c r="AG222" s="54" t="n">
        <f aca="false">AC222*1000</f>
        <v>0</v>
      </c>
      <c r="AH222" s="54" t="n">
        <f aca="false">AC222*5000</f>
        <v>0</v>
      </c>
    </row>
    <row r="223" customFormat="false" ht="15" hidden="false" customHeight="true" outlineLevel="0" collapsed="false">
      <c r="B223" s="102"/>
      <c r="C223" s="14"/>
      <c r="D223" s="103"/>
      <c r="E223" s="33"/>
      <c r="F223" s="104"/>
      <c r="G223" s="33"/>
      <c r="H223" s="104"/>
      <c r="I223" s="36"/>
      <c r="J223" s="32"/>
      <c r="K223" s="32"/>
      <c r="L223" s="32"/>
      <c r="M223" s="103"/>
      <c r="N223" s="105"/>
      <c r="O223" s="106"/>
      <c r="P223" s="103"/>
      <c r="Q223" s="33"/>
      <c r="R223" s="38"/>
      <c r="S223" s="108"/>
      <c r="T223" s="109"/>
      <c r="U223" s="103"/>
      <c r="V223" s="103"/>
      <c r="W223" s="103"/>
      <c r="X223" s="111"/>
      <c r="Y223" s="111"/>
      <c r="Z223" s="111"/>
      <c r="AA223" s="103"/>
      <c r="AB223" s="53"/>
      <c r="AC223" s="54"/>
      <c r="AD223" s="54"/>
      <c r="AE223" s="54"/>
      <c r="AF223" s="54"/>
      <c r="AG223" s="54"/>
      <c r="AH223" s="54"/>
    </row>
    <row r="224" customFormat="false" ht="15" hidden="false" customHeight="true" outlineLevel="0" collapsed="false">
      <c r="B224" s="102"/>
      <c r="C224" s="14"/>
      <c r="D224" s="103"/>
      <c r="E224" s="33"/>
      <c r="F224" s="104"/>
      <c r="G224" s="33"/>
      <c r="H224" s="104"/>
      <c r="I224" s="36" t="n">
        <f aca="false">I222/2</f>
        <v>0</v>
      </c>
      <c r="J224" s="32"/>
      <c r="K224" s="32"/>
      <c r="L224" s="32"/>
      <c r="M224" s="37"/>
      <c r="N224" s="105"/>
      <c r="O224" s="38" t="n">
        <f aca="false">O222/500</f>
        <v>0</v>
      </c>
      <c r="P224" s="103"/>
      <c r="Q224" s="33"/>
      <c r="R224" s="38"/>
      <c r="S224" s="108"/>
      <c r="T224" s="54" t="n">
        <f aca="false">(N222/15.4323584)*(S222/3.28083989501312)*0.1</f>
        <v>0</v>
      </c>
      <c r="U224" s="103"/>
      <c r="V224" s="103"/>
      <c r="W224" s="103"/>
      <c r="X224" s="111"/>
      <c r="Y224" s="111"/>
      <c r="Z224" s="111"/>
      <c r="AA224" s="103"/>
      <c r="AB224" s="53"/>
      <c r="AC224" s="54"/>
      <c r="AD224" s="54"/>
      <c r="AE224" s="54"/>
      <c r="AF224" s="54"/>
      <c r="AG224" s="54"/>
      <c r="AH224" s="54"/>
    </row>
    <row r="225" customFormat="false" ht="15" hidden="false" customHeight="true" outlineLevel="0" collapsed="false">
      <c r="B225" s="102" t="n">
        <v>74</v>
      </c>
      <c r="C225" s="14" t="s">
        <v>111</v>
      </c>
      <c r="D225" s="103"/>
      <c r="E225" s="33"/>
      <c r="F225" s="104" t="n">
        <f aca="false">E225/15432.3584</f>
        <v>0</v>
      </c>
      <c r="G225" s="33"/>
      <c r="H225" s="104" t="n">
        <f aca="false">G225*F225</f>
        <v>0</v>
      </c>
      <c r="I225" s="36" t="n">
        <f aca="false">IFERROR(15432.3584/G225,0)</f>
        <v>0</v>
      </c>
      <c r="J225" s="103"/>
      <c r="K225" s="32"/>
      <c r="L225" s="32"/>
      <c r="M225" s="103"/>
      <c r="N225" s="105"/>
      <c r="O225" s="106"/>
      <c r="P225" s="103"/>
      <c r="Q225" s="107"/>
      <c r="R225" s="38" t="n">
        <f aca="false">Q226/100</f>
        <v>0</v>
      </c>
      <c r="S225" s="108"/>
      <c r="T225" s="109" t="n">
        <f aca="false">(N225*S225)/1000</f>
        <v>0</v>
      </c>
      <c r="U225" s="103"/>
      <c r="V225" s="103"/>
      <c r="W225" s="103"/>
      <c r="X225" s="111"/>
      <c r="Y225" s="111"/>
      <c r="Z225" s="111"/>
      <c r="AA225" s="103"/>
      <c r="AB225" s="53"/>
      <c r="AC225" s="54" t="n">
        <f aca="false">R225+O227+H225+J226</f>
        <v>0</v>
      </c>
      <c r="AD225" s="54" t="n">
        <f aca="false">AC225*20</f>
        <v>0</v>
      </c>
      <c r="AE225" s="54" t="n">
        <f aca="false">AC225*50</f>
        <v>0</v>
      </c>
      <c r="AF225" s="54" t="n">
        <f aca="false">AC225*250</f>
        <v>0</v>
      </c>
      <c r="AG225" s="54" t="n">
        <f aca="false">AC225*1000</f>
        <v>0</v>
      </c>
      <c r="AH225" s="54" t="n">
        <f aca="false">AC225*5000</f>
        <v>0</v>
      </c>
    </row>
    <row r="226" customFormat="false" ht="15" hidden="false" customHeight="true" outlineLevel="0" collapsed="false">
      <c r="B226" s="102"/>
      <c r="C226" s="14"/>
      <c r="D226" s="103"/>
      <c r="E226" s="33"/>
      <c r="F226" s="104"/>
      <c r="G226" s="33"/>
      <c r="H226" s="104"/>
      <c r="I226" s="36"/>
      <c r="J226" s="32"/>
      <c r="K226" s="32"/>
      <c r="L226" s="32"/>
      <c r="M226" s="103"/>
      <c r="N226" s="105"/>
      <c r="O226" s="106"/>
      <c r="P226" s="103"/>
      <c r="Q226" s="33"/>
      <c r="R226" s="38"/>
      <c r="S226" s="108"/>
      <c r="T226" s="109"/>
      <c r="U226" s="103"/>
      <c r="V226" s="103"/>
      <c r="W226" s="103"/>
      <c r="X226" s="111"/>
      <c r="Y226" s="111"/>
      <c r="Z226" s="111"/>
      <c r="AA226" s="103"/>
      <c r="AB226" s="53"/>
      <c r="AC226" s="54"/>
      <c r="AD226" s="54"/>
      <c r="AE226" s="54"/>
      <c r="AF226" s="54"/>
      <c r="AG226" s="54"/>
      <c r="AH226" s="54"/>
    </row>
    <row r="227" customFormat="false" ht="15" hidden="false" customHeight="true" outlineLevel="0" collapsed="false">
      <c r="B227" s="102"/>
      <c r="C227" s="14"/>
      <c r="D227" s="103"/>
      <c r="E227" s="33"/>
      <c r="F227" s="104"/>
      <c r="G227" s="33"/>
      <c r="H227" s="104"/>
      <c r="I227" s="36" t="n">
        <f aca="false">I225/2</f>
        <v>0</v>
      </c>
      <c r="J227" s="32"/>
      <c r="K227" s="32"/>
      <c r="L227" s="32"/>
      <c r="M227" s="37"/>
      <c r="N227" s="105"/>
      <c r="O227" s="38" t="n">
        <f aca="false">O225/500</f>
        <v>0</v>
      </c>
      <c r="P227" s="103"/>
      <c r="Q227" s="33"/>
      <c r="R227" s="38"/>
      <c r="S227" s="108"/>
      <c r="T227" s="54" t="n">
        <f aca="false">(N225/15.4323584)*(S225/3.28083989501312)*0.1</f>
        <v>0</v>
      </c>
      <c r="U227" s="103"/>
      <c r="V227" s="103"/>
      <c r="W227" s="103"/>
      <c r="X227" s="111"/>
      <c r="Y227" s="111"/>
      <c r="Z227" s="111"/>
      <c r="AA227" s="103"/>
      <c r="AB227" s="53"/>
      <c r="AC227" s="54"/>
      <c r="AD227" s="54"/>
      <c r="AE227" s="54"/>
      <c r="AF227" s="54"/>
      <c r="AG227" s="54"/>
      <c r="AH227" s="54"/>
    </row>
    <row r="228" customFormat="false" ht="15" hidden="false" customHeight="true" outlineLevel="0" collapsed="false">
      <c r="B228" s="102" t="n">
        <v>75</v>
      </c>
      <c r="C228" s="14" t="s">
        <v>111</v>
      </c>
      <c r="D228" s="103"/>
      <c r="E228" s="33"/>
      <c r="F228" s="104" t="n">
        <f aca="false">E228/15432.3584</f>
        <v>0</v>
      </c>
      <c r="G228" s="33"/>
      <c r="H228" s="104" t="n">
        <f aca="false">G228*F228</f>
        <v>0</v>
      </c>
      <c r="I228" s="36" t="n">
        <f aca="false">IFERROR(15432.3584/G228,0)</f>
        <v>0</v>
      </c>
      <c r="J228" s="103"/>
      <c r="K228" s="32"/>
      <c r="L228" s="32"/>
      <c r="M228" s="103"/>
      <c r="N228" s="105"/>
      <c r="O228" s="106"/>
      <c r="P228" s="103"/>
      <c r="Q228" s="107"/>
      <c r="R228" s="38" t="n">
        <f aca="false">Q229/100</f>
        <v>0</v>
      </c>
      <c r="S228" s="108"/>
      <c r="T228" s="109" t="n">
        <f aca="false">(N228*S228)/1000</f>
        <v>0</v>
      </c>
      <c r="U228" s="103"/>
      <c r="V228" s="103"/>
      <c r="W228" s="103"/>
      <c r="X228" s="111"/>
      <c r="Y228" s="111"/>
      <c r="Z228" s="111"/>
      <c r="AA228" s="103"/>
      <c r="AB228" s="53"/>
      <c r="AC228" s="54" t="n">
        <f aca="false">R228+O230+H228+J229</f>
        <v>0</v>
      </c>
      <c r="AD228" s="54" t="n">
        <f aca="false">AC228*20</f>
        <v>0</v>
      </c>
      <c r="AE228" s="54" t="n">
        <f aca="false">AC228*50</f>
        <v>0</v>
      </c>
      <c r="AF228" s="54" t="n">
        <f aca="false">AC228*250</f>
        <v>0</v>
      </c>
      <c r="AG228" s="54" t="n">
        <f aca="false">AC228*1000</f>
        <v>0</v>
      </c>
      <c r="AH228" s="54" t="n">
        <f aca="false">AC228*5000</f>
        <v>0</v>
      </c>
    </row>
    <row r="229" customFormat="false" ht="15" hidden="false" customHeight="true" outlineLevel="0" collapsed="false">
      <c r="B229" s="102"/>
      <c r="C229" s="14"/>
      <c r="D229" s="103"/>
      <c r="E229" s="33"/>
      <c r="F229" s="104"/>
      <c r="G229" s="33"/>
      <c r="H229" s="104"/>
      <c r="I229" s="36"/>
      <c r="J229" s="32"/>
      <c r="K229" s="32"/>
      <c r="L229" s="32"/>
      <c r="M229" s="103"/>
      <c r="N229" s="105"/>
      <c r="O229" s="106"/>
      <c r="P229" s="103"/>
      <c r="Q229" s="33"/>
      <c r="R229" s="38"/>
      <c r="S229" s="108"/>
      <c r="T229" s="109"/>
      <c r="U229" s="103"/>
      <c r="V229" s="103"/>
      <c r="W229" s="103"/>
      <c r="X229" s="111"/>
      <c r="Y229" s="111"/>
      <c r="Z229" s="111"/>
      <c r="AA229" s="103"/>
      <c r="AB229" s="53"/>
      <c r="AC229" s="54"/>
      <c r="AD229" s="54"/>
      <c r="AE229" s="54"/>
      <c r="AF229" s="54"/>
      <c r="AG229" s="54"/>
      <c r="AH229" s="54"/>
    </row>
    <row r="230" customFormat="false" ht="15" hidden="false" customHeight="true" outlineLevel="0" collapsed="false">
      <c r="B230" s="102"/>
      <c r="C230" s="14"/>
      <c r="D230" s="103"/>
      <c r="E230" s="33"/>
      <c r="F230" s="104"/>
      <c r="G230" s="33"/>
      <c r="H230" s="104"/>
      <c r="I230" s="36" t="n">
        <f aca="false">I228/2</f>
        <v>0</v>
      </c>
      <c r="J230" s="32"/>
      <c r="K230" s="32"/>
      <c r="L230" s="32"/>
      <c r="M230" s="37"/>
      <c r="N230" s="105"/>
      <c r="O230" s="38" t="n">
        <f aca="false">O228/500</f>
        <v>0</v>
      </c>
      <c r="P230" s="103"/>
      <c r="Q230" s="33"/>
      <c r="R230" s="38"/>
      <c r="S230" s="108"/>
      <c r="T230" s="54" t="n">
        <f aca="false">(N228/15.4323584)*(S228/3.28083989501312)*0.1</f>
        <v>0</v>
      </c>
      <c r="U230" s="103"/>
      <c r="V230" s="103"/>
      <c r="W230" s="103"/>
      <c r="X230" s="111"/>
      <c r="Y230" s="111"/>
      <c r="Z230" s="111"/>
      <c r="AA230" s="103"/>
      <c r="AB230" s="53"/>
      <c r="AC230" s="54"/>
      <c r="AD230" s="54"/>
      <c r="AE230" s="54"/>
      <c r="AF230" s="54"/>
      <c r="AG230" s="54"/>
      <c r="AH230" s="54"/>
    </row>
    <row r="231" customFormat="false" ht="15" hidden="false" customHeight="true" outlineLevel="0" collapsed="false">
      <c r="B231" s="102" t="n">
        <v>76</v>
      </c>
      <c r="C231" s="14" t="s">
        <v>111</v>
      </c>
      <c r="D231" s="103"/>
      <c r="E231" s="33"/>
      <c r="F231" s="104" t="n">
        <f aca="false">E231/15432.3584</f>
        <v>0</v>
      </c>
      <c r="G231" s="33"/>
      <c r="H231" s="104" t="n">
        <f aca="false">G231*F231</f>
        <v>0</v>
      </c>
      <c r="I231" s="36" t="n">
        <f aca="false">IFERROR(15432.3584/G231,0)</f>
        <v>0</v>
      </c>
      <c r="J231" s="103"/>
      <c r="K231" s="32"/>
      <c r="L231" s="32"/>
      <c r="M231" s="103"/>
      <c r="N231" s="105"/>
      <c r="O231" s="106"/>
      <c r="P231" s="103"/>
      <c r="Q231" s="107"/>
      <c r="R231" s="38" t="n">
        <f aca="false">Q232/100</f>
        <v>0</v>
      </c>
      <c r="S231" s="108"/>
      <c r="T231" s="109" t="n">
        <f aca="false">(N231*S231)/1000</f>
        <v>0</v>
      </c>
      <c r="U231" s="103"/>
      <c r="V231" s="103"/>
      <c r="W231" s="103"/>
      <c r="X231" s="111"/>
      <c r="Y231" s="111"/>
      <c r="Z231" s="111"/>
      <c r="AA231" s="103"/>
      <c r="AB231" s="53"/>
      <c r="AC231" s="54" t="n">
        <f aca="false">R231+O233+H231+J232</f>
        <v>0</v>
      </c>
      <c r="AD231" s="54" t="n">
        <f aca="false">AC231*20</f>
        <v>0</v>
      </c>
      <c r="AE231" s="54" t="n">
        <f aca="false">AC231*50</f>
        <v>0</v>
      </c>
      <c r="AF231" s="54" t="n">
        <f aca="false">AC231*250</f>
        <v>0</v>
      </c>
      <c r="AG231" s="54" t="n">
        <f aca="false">AC231*1000</f>
        <v>0</v>
      </c>
      <c r="AH231" s="54" t="n">
        <f aca="false">AC231*5000</f>
        <v>0</v>
      </c>
    </row>
    <row r="232" customFormat="false" ht="15" hidden="false" customHeight="true" outlineLevel="0" collapsed="false">
      <c r="B232" s="102"/>
      <c r="C232" s="14"/>
      <c r="D232" s="103"/>
      <c r="E232" s="33"/>
      <c r="F232" s="104"/>
      <c r="G232" s="33"/>
      <c r="H232" s="104"/>
      <c r="I232" s="36"/>
      <c r="J232" s="32"/>
      <c r="K232" s="32"/>
      <c r="L232" s="32"/>
      <c r="M232" s="103"/>
      <c r="N232" s="105"/>
      <c r="O232" s="106"/>
      <c r="P232" s="103"/>
      <c r="Q232" s="33"/>
      <c r="R232" s="38"/>
      <c r="S232" s="108"/>
      <c r="T232" s="109"/>
      <c r="U232" s="103"/>
      <c r="V232" s="103"/>
      <c r="W232" s="103"/>
      <c r="X232" s="111"/>
      <c r="Y232" s="111"/>
      <c r="Z232" s="111"/>
      <c r="AA232" s="103"/>
      <c r="AB232" s="53"/>
      <c r="AC232" s="54"/>
      <c r="AD232" s="54"/>
      <c r="AE232" s="54"/>
      <c r="AF232" s="54"/>
      <c r="AG232" s="54"/>
      <c r="AH232" s="54"/>
    </row>
    <row r="233" customFormat="false" ht="15" hidden="false" customHeight="true" outlineLevel="0" collapsed="false">
      <c r="B233" s="102"/>
      <c r="C233" s="14"/>
      <c r="D233" s="103"/>
      <c r="E233" s="33"/>
      <c r="F233" s="104"/>
      <c r="G233" s="33"/>
      <c r="H233" s="104"/>
      <c r="I233" s="36" t="n">
        <f aca="false">I231/2</f>
        <v>0</v>
      </c>
      <c r="J233" s="32"/>
      <c r="K233" s="32"/>
      <c r="L233" s="32"/>
      <c r="M233" s="37"/>
      <c r="N233" s="105"/>
      <c r="O233" s="38" t="n">
        <f aca="false">O231/500</f>
        <v>0</v>
      </c>
      <c r="P233" s="103"/>
      <c r="Q233" s="33"/>
      <c r="R233" s="38"/>
      <c r="S233" s="108"/>
      <c r="T233" s="54" t="n">
        <f aca="false">(N231/15.4323584)*(S231/3.28083989501312)*0.1</f>
        <v>0</v>
      </c>
      <c r="U233" s="103"/>
      <c r="V233" s="103"/>
      <c r="W233" s="103"/>
      <c r="X233" s="111"/>
      <c r="Y233" s="111"/>
      <c r="Z233" s="111"/>
      <c r="AA233" s="103"/>
      <c r="AB233" s="53"/>
      <c r="AC233" s="54"/>
      <c r="AD233" s="54"/>
      <c r="AE233" s="54"/>
      <c r="AF233" s="54"/>
      <c r="AG233" s="54"/>
      <c r="AH233" s="54"/>
    </row>
    <row r="234" customFormat="false" ht="15" hidden="false" customHeight="true" outlineLevel="0" collapsed="false">
      <c r="B234" s="102" t="n">
        <v>77</v>
      </c>
      <c r="C234" s="14" t="s">
        <v>111</v>
      </c>
      <c r="D234" s="103"/>
      <c r="E234" s="33"/>
      <c r="F234" s="104" t="n">
        <f aca="false">E234/15432.3584</f>
        <v>0</v>
      </c>
      <c r="G234" s="33"/>
      <c r="H234" s="104" t="n">
        <f aca="false">G234*F234</f>
        <v>0</v>
      </c>
      <c r="I234" s="36" t="n">
        <f aca="false">IFERROR(15432.3584/G234,0)</f>
        <v>0</v>
      </c>
      <c r="J234" s="103"/>
      <c r="K234" s="32"/>
      <c r="L234" s="32"/>
      <c r="M234" s="103"/>
      <c r="N234" s="105"/>
      <c r="O234" s="106"/>
      <c r="P234" s="103"/>
      <c r="Q234" s="107"/>
      <c r="R234" s="38" t="n">
        <f aca="false">Q235/100</f>
        <v>0</v>
      </c>
      <c r="S234" s="108"/>
      <c r="T234" s="109" t="n">
        <f aca="false">(N234*S234)/1000</f>
        <v>0</v>
      </c>
      <c r="U234" s="103"/>
      <c r="V234" s="103"/>
      <c r="W234" s="103"/>
      <c r="X234" s="111"/>
      <c r="Y234" s="111"/>
      <c r="Z234" s="111"/>
      <c r="AA234" s="103"/>
      <c r="AB234" s="53"/>
      <c r="AC234" s="54" t="n">
        <f aca="false">R234+O236+H234+J235</f>
        <v>0</v>
      </c>
      <c r="AD234" s="54" t="n">
        <f aca="false">AC234*20</f>
        <v>0</v>
      </c>
      <c r="AE234" s="54" t="n">
        <f aca="false">AC234*50</f>
        <v>0</v>
      </c>
      <c r="AF234" s="54" t="n">
        <f aca="false">AC234*250</f>
        <v>0</v>
      </c>
      <c r="AG234" s="54" t="n">
        <f aca="false">AC234*1000</f>
        <v>0</v>
      </c>
      <c r="AH234" s="54" t="n">
        <f aca="false">AC234*5000</f>
        <v>0</v>
      </c>
    </row>
    <row r="235" customFormat="false" ht="15" hidden="false" customHeight="true" outlineLevel="0" collapsed="false">
      <c r="B235" s="102"/>
      <c r="C235" s="14"/>
      <c r="D235" s="103"/>
      <c r="E235" s="33"/>
      <c r="F235" s="104"/>
      <c r="G235" s="33"/>
      <c r="H235" s="104"/>
      <c r="I235" s="36"/>
      <c r="J235" s="32"/>
      <c r="K235" s="32"/>
      <c r="L235" s="32"/>
      <c r="M235" s="103"/>
      <c r="N235" s="105"/>
      <c r="O235" s="106"/>
      <c r="P235" s="103"/>
      <c r="Q235" s="33"/>
      <c r="R235" s="38"/>
      <c r="S235" s="108"/>
      <c r="T235" s="109"/>
      <c r="U235" s="103"/>
      <c r="V235" s="103"/>
      <c r="W235" s="103"/>
      <c r="X235" s="111"/>
      <c r="Y235" s="111"/>
      <c r="Z235" s="111"/>
      <c r="AA235" s="103"/>
      <c r="AB235" s="53"/>
      <c r="AC235" s="54"/>
      <c r="AD235" s="54"/>
      <c r="AE235" s="54"/>
      <c r="AF235" s="54"/>
      <c r="AG235" s="54"/>
      <c r="AH235" s="54"/>
    </row>
    <row r="236" customFormat="false" ht="15" hidden="false" customHeight="true" outlineLevel="0" collapsed="false">
      <c r="B236" s="102"/>
      <c r="C236" s="14"/>
      <c r="D236" s="103"/>
      <c r="E236" s="33"/>
      <c r="F236" s="104"/>
      <c r="G236" s="33"/>
      <c r="H236" s="104"/>
      <c r="I236" s="36" t="n">
        <f aca="false">I234/2</f>
        <v>0</v>
      </c>
      <c r="J236" s="32"/>
      <c r="K236" s="32"/>
      <c r="L236" s="32"/>
      <c r="M236" s="37"/>
      <c r="N236" s="105"/>
      <c r="O236" s="38" t="n">
        <f aca="false">O234/500</f>
        <v>0</v>
      </c>
      <c r="P236" s="103"/>
      <c r="Q236" s="33"/>
      <c r="R236" s="38"/>
      <c r="S236" s="108"/>
      <c r="T236" s="54" t="n">
        <f aca="false">(N234/15.4323584)*(S234/3.28083989501312)*0.1</f>
        <v>0</v>
      </c>
      <c r="U236" s="103"/>
      <c r="V236" s="103"/>
      <c r="W236" s="103"/>
      <c r="X236" s="111"/>
      <c r="Y236" s="111"/>
      <c r="Z236" s="111"/>
      <c r="AA236" s="103"/>
      <c r="AB236" s="53"/>
      <c r="AC236" s="54"/>
      <c r="AD236" s="54"/>
      <c r="AE236" s="54"/>
      <c r="AF236" s="54"/>
      <c r="AG236" s="54"/>
      <c r="AH236" s="54"/>
    </row>
    <row r="237" customFormat="false" ht="15" hidden="false" customHeight="true" outlineLevel="0" collapsed="false">
      <c r="B237" s="102" t="n">
        <v>78</v>
      </c>
      <c r="C237" s="14" t="s">
        <v>111</v>
      </c>
      <c r="D237" s="103"/>
      <c r="E237" s="33"/>
      <c r="F237" s="104" t="n">
        <f aca="false">E237/15432.3584</f>
        <v>0</v>
      </c>
      <c r="G237" s="33"/>
      <c r="H237" s="104" t="n">
        <f aca="false">G237*F237</f>
        <v>0</v>
      </c>
      <c r="I237" s="36" t="n">
        <f aca="false">IFERROR(15432.3584/G237,0)</f>
        <v>0</v>
      </c>
      <c r="J237" s="103"/>
      <c r="K237" s="32"/>
      <c r="L237" s="32"/>
      <c r="M237" s="103"/>
      <c r="N237" s="105"/>
      <c r="O237" s="106"/>
      <c r="P237" s="103"/>
      <c r="Q237" s="107"/>
      <c r="R237" s="38" t="n">
        <f aca="false">Q238/100</f>
        <v>0</v>
      </c>
      <c r="S237" s="108"/>
      <c r="T237" s="109" t="n">
        <f aca="false">(N237*S237)/1000</f>
        <v>0</v>
      </c>
      <c r="U237" s="103"/>
      <c r="V237" s="103"/>
      <c r="W237" s="103"/>
      <c r="X237" s="111"/>
      <c r="Y237" s="111"/>
      <c r="Z237" s="111"/>
      <c r="AA237" s="103"/>
      <c r="AB237" s="53"/>
      <c r="AC237" s="54" t="n">
        <f aca="false">R237+O239+H237+J238</f>
        <v>0</v>
      </c>
      <c r="AD237" s="54" t="n">
        <f aca="false">AC237*20</f>
        <v>0</v>
      </c>
      <c r="AE237" s="54" t="n">
        <f aca="false">AC237*50</f>
        <v>0</v>
      </c>
      <c r="AF237" s="54" t="n">
        <f aca="false">AC237*250</f>
        <v>0</v>
      </c>
      <c r="AG237" s="54" t="n">
        <f aca="false">AC237*1000</f>
        <v>0</v>
      </c>
      <c r="AH237" s="54" t="n">
        <f aca="false">AC237*5000</f>
        <v>0</v>
      </c>
    </row>
    <row r="238" customFormat="false" ht="15" hidden="false" customHeight="true" outlineLevel="0" collapsed="false">
      <c r="B238" s="102"/>
      <c r="C238" s="14"/>
      <c r="D238" s="103"/>
      <c r="E238" s="33"/>
      <c r="F238" s="104"/>
      <c r="G238" s="33"/>
      <c r="H238" s="104"/>
      <c r="I238" s="36"/>
      <c r="J238" s="32"/>
      <c r="K238" s="32"/>
      <c r="L238" s="32"/>
      <c r="M238" s="103"/>
      <c r="N238" s="105"/>
      <c r="O238" s="106"/>
      <c r="P238" s="103"/>
      <c r="Q238" s="33"/>
      <c r="R238" s="38"/>
      <c r="S238" s="108"/>
      <c r="T238" s="109"/>
      <c r="U238" s="103"/>
      <c r="V238" s="103"/>
      <c r="W238" s="103"/>
      <c r="X238" s="111"/>
      <c r="Y238" s="111"/>
      <c r="Z238" s="111"/>
      <c r="AA238" s="103"/>
      <c r="AB238" s="53"/>
      <c r="AC238" s="54"/>
      <c r="AD238" s="54"/>
      <c r="AE238" s="54"/>
      <c r="AF238" s="54"/>
      <c r="AG238" s="54"/>
      <c r="AH238" s="54"/>
    </row>
    <row r="239" customFormat="false" ht="15" hidden="false" customHeight="true" outlineLevel="0" collapsed="false">
      <c r="B239" s="102"/>
      <c r="C239" s="14"/>
      <c r="D239" s="103"/>
      <c r="E239" s="33"/>
      <c r="F239" s="104"/>
      <c r="G239" s="33"/>
      <c r="H239" s="104"/>
      <c r="I239" s="36" t="n">
        <f aca="false">I237/2</f>
        <v>0</v>
      </c>
      <c r="J239" s="32"/>
      <c r="K239" s="32"/>
      <c r="L239" s="32"/>
      <c r="M239" s="37"/>
      <c r="N239" s="105"/>
      <c r="O239" s="38" t="n">
        <f aca="false">O237/500</f>
        <v>0</v>
      </c>
      <c r="P239" s="103"/>
      <c r="Q239" s="33"/>
      <c r="R239" s="38"/>
      <c r="S239" s="108"/>
      <c r="T239" s="54" t="n">
        <f aca="false">(N237/15.4323584)*(S237/3.28083989501312)*0.1</f>
        <v>0</v>
      </c>
      <c r="U239" s="103"/>
      <c r="V239" s="103"/>
      <c r="W239" s="103"/>
      <c r="X239" s="111"/>
      <c r="Y239" s="111"/>
      <c r="Z239" s="111"/>
      <c r="AA239" s="103"/>
      <c r="AB239" s="53"/>
      <c r="AC239" s="54"/>
      <c r="AD239" s="54"/>
      <c r="AE239" s="54"/>
      <c r="AF239" s="54"/>
      <c r="AG239" s="54"/>
      <c r="AH239" s="54"/>
    </row>
    <row r="240" customFormat="false" ht="15" hidden="false" customHeight="true" outlineLevel="0" collapsed="false">
      <c r="B240" s="102" t="n">
        <v>79</v>
      </c>
      <c r="C240" s="14" t="s">
        <v>111</v>
      </c>
      <c r="D240" s="103"/>
      <c r="E240" s="33"/>
      <c r="F240" s="104" t="n">
        <f aca="false">E240/15432.3584</f>
        <v>0</v>
      </c>
      <c r="G240" s="33"/>
      <c r="H240" s="104" t="n">
        <f aca="false">G240*F240</f>
        <v>0</v>
      </c>
      <c r="I240" s="36" t="n">
        <f aca="false">IFERROR(15432.3584/G240,0)</f>
        <v>0</v>
      </c>
      <c r="J240" s="103"/>
      <c r="K240" s="32"/>
      <c r="L240" s="32"/>
      <c r="M240" s="103"/>
      <c r="N240" s="105"/>
      <c r="O240" s="106"/>
      <c r="P240" s="103"/>
      <c r="Q240" s="107"/>
      <c r="R240" s="38" t="n">
        <f aca="false">Q241/100</f>
        <v>0</v>
      </c>
      <c r="S240" s="108"/>
      <c r="T240" s="109" t="n">
        <f aca="false">(N240*S240)/1000</f>
        <v>0</v>
      </c>
      <c r="U240" s="103"/>
      <c r="V240" s="103"/>
      <c r="W240" s="103"/>
      <c r="X240" s="111"/>
      <c r="Y240" s="111"/>
      <c r="Z240" s="111"/>
      <c r="AA240" s="103"/>
      <c r="AB240" s="53"/>
      <c r="AC240" s="54" t="n">
        <f aca="false">R240+O242+H240+J241</f>
        <v>0</v>
      </c>
      <c r="AD240" s="54" t="n">
        <f aca="false">AC240*20</f>
        <v>0</v>
      </c>
      <c r="AE240" s="54" t="n">
        <f aca="false">AC240*50</f>
        <v>0</v>
      </c>
      <c r="AF240" s="54" t="n">
        <f aca="false">AC240*250</f>
        <v>0</v>
      </c>
      <c r="AG240" s="54" t="n">
        <f aca="false">AC240*1000</f>
        <v>0</v>
      </c>
      <c r="AH240" s="54" t="n">
        <f aca="false">AC240*5000</f>
        <v>0</v>
      </c>
    </row>
    <row r="241" customFormat="false" ht="15" hidden="false" customHeight="true" outlineLevel="0" collapsed="false">
      <c r="B241" s="102"/>
      <c r="C241" s="14"/>
      <c r="D241" s="103"/>
      <c r="E241" s="33"/>
      <c r="F241" s="104"/>
      <c r="G241" s="33"/>
      <c r="H241" s="104"/>
      <c r="I241" s="36"/>
      <c r="J241" s="32"/>
      <c r="K241" s="32"/>
      <c r="L241" s="32"/>
      <c r="M241" s="103"/>
      <c r="N241" s="105"/>
      <c r="O241" s="106"/>
      <c r="P241" s="103"/>
      <c r="Q241" s="33"/>
      <c r="R241" s="38"/>
      <c r="S241" s="108"/>
      <c r="T241" s="109"/>
      <c r="U241" s="103"/>
      <c r="V241" s="103"/>
      <c r="W241" s="103"/>
      <c r="X241" s="111"/>
      <c r="Y241" s="111"/>
      <c r="Z241" s="111"/>
      <c r="AA241" s="103"/>
      <c r="AB241" s="53"/>
      <c r="AC241" s="54"/>
      <c r="AD241" s="54"/>
      <c r="AE241" s="54"/>
      <c r="AF241" s="54"/>
      <c r="AG241" s="54"/>
      <c r="AH241" s="54"/>
    </row>
    <row r="242" customFormat="false" ht="15" hidden="false" customHeight="true" outlineLevel="0" collapsed="false">
      <c r="B242" s="102"/>
      <c r="C242" s="14"/>
      <c r="D242" s="103"/>
      <c r="E242" s="33"/>
      <c r="F242" s="104"/>
      <c r="G242" s="33"/>
      <c r="H242" s="104"/>
      <c r="I242" s="36" t="n">
        <f aca="false">I240/2</f>
        <v>0</v>
      </c>
      <c r="J242" s="32"/>
      <c r="K242" s="32"/>
      <c r="L242" s="32"/>
      <c r="M242" s="37"/>
      <c r="N242" s="105"/>
      <c r="O242" s="38" t="n">
        <f aca="false">O240/500</f>
        <v>0</v>
      </c>
      <c r="P242" s="103"/>
      <c r="Q242" s="33"/>
      <c r="R242" s="38"/>
      <c r="S242" s="108"/>
      <c r="T242" s="54" t="n">
        <f aca="false">(N240/15.4323584)*(S240/3.28083989501312)*0.1</f>
        <v>0</v>
      </c>
      <c r="U242" s="103"/>
      <c r="V242" s="103"/>
      <c r="W242" s="103"/>
      <c r="X242" s="111"/>
      <c r="Y242" s="111"/>
      <c r="Z242" s="111"/>
      <c r="AA242" s="103"/>
      <c r="AB242" s="53"/>
      <c r="AC242" s="54"/>
      <c r="AD242" s="54"/>
      <c r="AE242" s="54"/>
      <c r="AF242" s="54"/>
      <c r="AG242" s="54"/>
      <c r="AH242" s="54"/>
    </row>
    <row r="243" customFormat="false" ht="15" hidden="false" customHeight="true" outlineLevel="0" collapsed="false">
      <c r="B243" s="102" t="n">
        <v>80</v>
      </c>
      <c r="C243" s="14" t="s">
        <v>111</v>
      </c>
      <c r="D243" s="103"/>
      <c r="E243" s="33"/>
      <c r="F243" s="104" t="n">
        <f aca="false">E243/15432.3584</f>
        <v>0</v>
      </c>
      <c r="G243" s="33"/>
      <c r="H243" s="104" t="n">
        <f aca="false">G243*F243</f>
        <v>0</v>
      </c>
      <c r="I243" s="36" t="n">
        <f aca="false">IFERROR(15432.3584/G243,0)</f>
        <v>0</v>
      </c>
      <c r="J243" s="103"/>
      <c r="K243" s="32"/>
      <c r="L243" s="32"/>
      <c r="M243" s="103"/>
      <c r="N243" s="105"/>
      <c r="O243" s="106"/>
      <c r="P243" s="103"/>
      <c r="Q243" s="107"/>
      <c r="R243" s="38" t="n">
        <f aca="false">Q244/100</f>
        <v>0</v>
      </c>
      <c r="S243" s="108"/>
      <c r="T243" s="109" t="n">
        <f aca="false">(N243*S243)/1000</f>
        <v>0</v>
      </c>
      <c r="U243" s="103"/>
      <c r="V243" s="103"/>
      <c r="W243" s="103"/>
      <c r="X243" s="111"/>
      <c r="Y243" s="111"/>
      <c r="Z243" s="111"/>
      <c r="AA243" s="103"/>
      <c r="AB243" s="53"/>
      <c r="AC243" s="54" t="n">
        <f aca="false">R243+O245+H243+J244</f>
        <v>0</v>
      </c>
      <c r="AD243" s="54" t="n">
        <f aca="false">AC243*20</f>
        <v>0</v>
      </c>
      <c r="AE243" s="54" t="n">
        <f aca="false">AC243*50</f>
        <v>0</v>
      </c>
      <c r="AF243" s="54" t="n">
        <f aca="false">AC243*250</f>
        <v>0</v>
      </c>
      <c r="AG243" s="54" t="n">
        <f aca="false">AC243*1000</f>
        <v>0</v>
      </c>
      <c r="AH243" s="54" t="n">
        <f aca="false">AC243*5000</f>
        <v>0</v>
      </c>
    </row>
    <row r="244" customFormat="false" ht="15" hidden="false" customHeight="true" outlineLevel="0" collapsed="false">
      <c r="B244" s="102"/>
      <c r="C244" s="14"/>
      <c r="D244" s="103"/>
      <c r="E244" s="33"/>
      <c r="F244" s="104"/>
      <c r="G244" s="33"/>
      <c r="H244" s="104"/>
      <c r="I244" s="36"/>
      <c r="J244" s="32"/>
      <c r="K244" s="32"/>
      <c r="L244" s="32"/>
      <c r="M244" s="103"/>
      <c r="N244" s="105"/>
      <c r="O244" s="106"/>
      <c r="P244" s="103"/>
      <c r="Q244" s="33"/>
      <c r="R244" s="38"/>
      <c r="S244" s="108"/>
      <c r="T244" s="109"/>
      <c r="U244" s="103"/>
      <c r="V244" s="103"/>
      <c r="W244" s="103"/>
      <c r="X244" s="111"/>
      <c r="Y244" s="111"/>
      <c r="Z244" s="111"/>
      <c r="AA244" s="103"/>
      <c r="AB244" s="53"/>
      <c r="AC244" s="54"/>
      <c r="AD244" s="54"/>
      <c r="AE244" s="54"/>
      <c r="AF244" s="54"/>
      <c r="AG244" s="54"/>
      <c r="AH244" s="54"/>
    </row>
    <row r="245" customFormat="false" ht="15" hidden="false" customHeight="true" outlineLevel="0" collapsed="false">
      <c r="B245" s="102"/>
      <c r="C245" s="14"/>
      <c r="D245" s="103"/>
      <c r="E245" s="33"/>
      <c r="F245" s="104"/>
      <c r="G245" s="33"/>
      <c r="H245" s="104"/>
      <c r="I245" s="36" t="n">
        <f aca="false">I243/2</f>
        <v>0</v>
      </c>
      <c r="J245" s="32"/>
      <c r="K245" s="32"/>
      <c r="L245" s="32"/>
      <c r="M245" s="37"/>
      <c r="N245" s="105"/>
      <c r="O245" s="38" t="n">
        <f aca="false">O243/500</f>
        <v>0</v>
      </c>
      <c r="P245" s="103"/>
      <c r="Q245" s="33"/>
      <c r="R245" s="38"/>
      <c r="S245" s="108"/>
      <c r="T245" s="54" t="n">
        <f aca="false">(N243/15.4323584)*(S243/3.28083989501312)*0.1</f>
        <v>0</v>
      </c>
      <c r="U245" s="103"/>
      <c r="V245" s="103"/>
      <c r="W245" s="103"/>
      <c r="X245" s="111"/>
      <c r="Y245" s="111"/>
      <c r="Z245" s="111"/>
      <c r="AA245" s="103"/>
      <c r="AB245" s="53"/>
      <c r="AC245" s="54"/>
      <c r="AD245" s="54"/>
      <c r="AE245" s="54"/>
      <c r="AF245" s="54"/>
      <c r="AG245" s="54"/>
      <c r="AH245" s="54"/>
    </row>
    <row r="246" customFormat="false" ht="15" hidden="false" customHeight="true" outlineLevel="0" collapsed="false">
      <c r="B246" s="102" t="n">
        <v>81</v>
      </c>
      <c r="C246" s="14" t="s">
        <v>111</v>
      </c>
      <c r="D246" s="103"/>
      <c r="E246" s="33"/>
      <c r="F246" s="104" t="n">
        <f aca="false">E246/15432.3584</f>
        <v>0</v>
      </c>
      <c r="G246" s="33"/>
      <c r="H246" s="104" t="n">
        <f aca="false">G246*F246</f>
        <v>0</v>
      </c>
      <c r="I246" s="36" t="n">
        <f aca="false">IFERROR(15432.3584/G246,0)</f>
        <v>0</v>
      </c>
      <c r="J246" s="103"/>
      <c r="K246" s="32"/>
      <c r="L246" s="32"/>
      <c r="M246" s="103"/>
      <c r="N246" s="105"/>
      <c r="O246" s="106"/>
      <c r="P246" s="103"/>
      <c r="Q246" s="107"/>
      <c r="R246" s="38" t="n">
        <f aca="false">Q247/100</f>
        <v>0</v>
      </c>
      <c r="S246" s="108"/>
      <c r="T246" s="109" t="n">
        <f aca="false">(N246*S246)/1000</f>
        <v>0</v>
      </c>
      <c r="U246" s="103"/>
      <c r="V246" s="103"/>
      <c r="W246" s="103"/>
      <c r="X246" s="111"/>
      <c r="Y246" s="111"/>
      <c r="Z246" s="111"/>
      <c r="AA246" s="103"/>
      <c r="AB246" s="53"/>
      <c r="AC246" s="54" t="n">
        <f aca="false">R246+O248+H246+J247</f>
        <v>0</v>
      </c>
      <c r="AD246" s="54" t="n">
        <f aca="false">AC246*20</f>
        <v>0</v>
      </c>
      <c r="AE246" s="54" t="n">
        <f aca="false">AC246*50</f>
        <v>0</v>
      </c>
      <c r="AF246" s="54" t="n">
        <f aca="false">AC246*250</f>
        <v>0</v>
      </c>
      <c r="AG246" s="54" t="n">
        <f aca="false">AC246*1000</f>
        <v>0</v>
      </c>
      <c r="AH246" s="54" t="n">
        <f aca="false">AC246*5000</f>
        <v>0</v>
      </c>
    </row>
    <row r="247" customFormat="false" ht="15" hidden="false" customHeight="true" outlineLevel="0" collapsed="false">
      <c r="B247" s="102"/>
      <c r="C247" s="14"/>
      <c r="D247" s="103"/>
      <c r="E247" s="33"/>
      <c r="F247" s="104"/>
      <c r="G247" s="33"/>
      <c r="H247" s="104"/>
      <c r="I247" s="36"/>
      <c r="J247" s="32"/>
      <c r="K247" s="32"/>
      <c r="L247" s="32"/>
      <c r="M247" s="103"/>
      <c r="N247" s="105"/>
      <c r="O247" s="106"/>
      <c r="P247" s="103"/>
      <c r="Q247" s="33"/>
      <c r="R247" s="38"/>
      <c r="S247" s="108"/>
      <c r="T247" s="109"/>
      <c r="U247" s="103"/>
      <c r="V247" s="103"/>
      <c r="W247" s="103"/>
      <c r="X247" s="111"/>
      <c r="Y247" s="111"/>
      <c r="Z247" s="111"/>
      <c r="AA247" s="103"/>
      <c r="AB247" s="53"/>
      <c r="AC247" s="54"/>
      <c r="AD247" s="54"/>
      <c r="AE247" s="54"/>
      <c r="AF247" s="54"/>
      <c r="AG247" s="54"/>
      <c r="AH247" s="54"/>
    </row>
    <row r="248" customFormat="false" ht="15" hidden="false" customHeight="true" outlineLevel="0" collapsed="false">
      <c r="B248" s="102"/>
      <c r="C248" s="14"/>
      <c r="D248" s="103"/>
      <c r="E248" s="33"/>
      <c r="F248" s="104"/>
      <c r="G248" s="33"/>
      <c r="H248" s="104"/>
      <c r="I248" s="36" t="n">
        <f aca="false">I246/2</f>
        <v>0</v>
      </c>
      <c r="J248" s="32"/>
      <c r="K248" s="32"/>
      <c r="L248" s="32"/>
      <c r="M248" s="37"/>
      <c r="N248" s="105"/>
      <c r="O248" s="38" t="n">
        <f aca="false">O246/500</f>
        <v>0</v>
      </c>
      <c r="P248" s="103"/>
      <c r="Q248" s="33"/>
      <c r="R248" s="38"/>
      <c r="S248" s="108"/>
      <c r="T248" s="54" t="n">
        <f aca="false">(N246/15.4323584)*(S246/3.28083989501312)*0.1</f>
        <v>0</v>
      </c>
      <c r="U248" s="103"/>
      <c r="V248" s="103"/>
      <c r="W248" s="103"/>
      <c r="X248" s="111"/>
      <c r="Y248" s="111"/>
      <c r="Z248" s="111"/>
      <c r="AA248" s="103"/>
      <c r="AB248" s="53"/>
      <c r="AC248" s="54"/>
      <c r="AD248" s="54"/>
      <c r="AE248" s="54"/>
      <c r="AF248" s="54"/>
      <c r="AG248" s="54"/>
      <c r="AH248" s="54"/>
    </row>
    <row r="249" customFormat="false" ht="15" hidden="false" customHeight="true" outlineLevel="0" collapsed="false">
      <c r="B249" s="102" t="n">
        <v>82</v>
      </c>
      <c r="C249" s="14" t="s">
        <v>111</v>
      </c>
      <c r="D249" s="103"/>
      <c r="E249" s="33"/>
      <c r="F249" s="104" t="n">
        <f aca="false">E249/15432.3584</f>
        <v>0</v>
      </c>
      <c r="G249" s="33"/>
      <c r="H249" s="104" t="n">
        <f aca="false">G249*F249</f>
        <v>0</v>
      </c>
      <c r="I249" s="36" t="n">
        <f aca="false">IFERROR(15432.3584/G249,0)</f>
        <v>0</v>
      </c>
      <c r="J249" s="103"/>
      <c r="K249" s="32"/>
      <c r="L249" s="32"/>
      <c r="M249" s="103"/>
      <c r="N249" s="105"/>
      <c r="O249" s="106"/>
      <c r="P249" s="103"/>
      <c r="Q249" s="107"/>
      <c r="R249" s="38" t="n">
        <f aca="false">Q250/100</f>
        <v>0</v>
      </c>
      <c r="S249" s="108"/>
      <c r="T249" s="109" t="n">
        <f aca="false">(N249*S249)/1000</f>
        <v>0</v>
      </c>
      <c r="U249" s="103"/>
      <c r="V249" s="103"/>
      <c r="W249" s="103"/>
      <c r="X249" s="111"/>
      <c r="Y249" s="111"/>
      <c r="Z249" s="111"/>
      <c r="AA249" s="103"/>
      <c r="AB249" s="53"/>
      <c r="AC249" s="54" t="n">
        <f aca="false">R249+O251+H249+J250</f>
        <v>0</v>
      </c>
      <c r="AD249" s="54" t="n">
        <f aca="false">AC249*20</f>
        <v>0</v>
      </c>
      <c r="AE249" s="54" t="n">
        <f aca="false">AC249*50</f>
        <v>0</v>
      </c>
      <c r="AF249" s="54" t="n">
        <f aca="false">AC249*250</f>
        <v>0</v>
      </c>
      <c r="AG249" s="54" t="n">
        <f aca="false">AC249*1000</f>
        <v>0</v>
      </c>
      <c r="AH249" s="54" t="n">
        <f aca="false">AC249*5000</f>
        <v>0</v>
      </c>
    </row>
    <row r="250" customFormat="false" ht="15" hidden="false" customHeight="true" outlineLevel="0" collapsed="false">
      <c r="B250" s="102"/>
      <c r="C250" s="14"/>
      <c r="D250" s="103"/>
      <c r="E250" s="33"/>
      <c r="F250" s="104"/>
      <c r="G250" s="33"/>
      <c r="H250" s="104"/>
      <c r="I250" s="36"/>
      <c r="J250" s="32"/>
      <c r="K250" s="32"/>
      <c r="L250" s="32"/>
      <c r="M250" s="103"/>
      <c r="N250" s="105"/>
      <c r="O250" s="106"/>
      <c r="P250" s="103"/>
      <c r="Q250" s="33"/>
      <c r="R250" s="38"/>
      <c r="S250" s="108"/>
      <c r="T250" s="109"/>
      <c r="U250" s="103"/>
      <c r="V250" s="103"/>
      <c r="W250" s="103"/>
      <c r="X250" s="111"/>
      <c r="Y250" s="111"/>
      <c r="Z250" s="111"/>
      <c r="AA250" s="103"/>
      <c r="AB250" s="53"/>
      <c r="AC250" s="54"/>
      <c r="AD250" s="54"/>
      <c r="AE250" s="54"/>
      <c r="AF250" s="54"/>
      <c r="AG250" s="54"/>
      <c r="AH250" s="54"/>
    </row>
    <row r="251" customFormat="false" ht="15" hidden="false" customHeight="true" outlineLevel="0" collapsed="false">
      <c r="B251" s="102"/>
      <c r="C251" s="14"/>
      <c r="D251" s="103"/>
      <c r="E251" s="33"/>
      <c r="F251" s="104"/>
      <c r="G251" s="33"/>
      <c r="H251" s="104"/>
      <c r="I251" s="36" t="n">
        <f aca="false">I249/2</f>
        <v>0</v>
      </c>
      <c r="J251" s="32"/>
      <c r="K251" s="32"/>
      <c r="L251" s="32"/>
      <c r="M251" s="37"/>
      <c r="N251" s="105"/>
      <c r="O251" s="38" t="n">
        <f aca="false">O249/500</f>
        <v>0</v>
      </c>
      <c r="P251" s="103"/>
      <c r="Q251" s="33"/>
      <c r="R251" s="38"/>
      <c r="S251" s="108"/>
      <c r="T251" s="54" t="n">
        <f aca="false">(N249/15.4323584)*(S249/3.28083989501312)*0.1</f>
        <v>0</v>
      </c>
      <c r="U251" s="103"/>
      <c r="V251" s="103"/>
      <c r="W251" s="103"/>
      <c r="X251" s="111"/>
      <c r="Y251" s="111"/>
      <c r="Z251" s="111"/>
      <c r="AA251" s="103"/>
      <c r="AB251" s="53"/>
      <c r="AC251" s="54"/>
      <c r="AD251" s="54"/>
      <c r="AE251" s="54"/>
      <c r="AF251" s="54"/>
      <c r="AG251" s="54"/>
      <c r="AH251" s="54"/>
    </row>
    <row r="252" customFormat="false" ht="15" hidden="false" customHeight="true" outlineLevel="0" collapsed="false">
      <c r="B252" s="102" t="n">
        <v>83</v>
      </c>
      <c r="C252" s="14" t="s">
        <v>111</v>
      </c>
      <c r="D252" s="103"/>
      <c r="E252" s="33"/>
      <c r="F252" s="104" t="n">
        <f aca="false">E252/15432.3584</f>
        <v>0</v>
      </c>
      <c r="G252" s="33"/>
      <c r="H252" s="104" t="n">
        <f aca="false">G252*F252</f>
        <v>0</v>
      </c>
      <c r="I252" s="36" t="n">
        <f aca="false">IFERROR(15432.3584/G252,0)</f>
        <v>0</v>
      </c>
      <c r="J252" s="103"/>
      <c r="K252" s="32"/>
      <c r="L252" s="32"/>
      <c r="M252" s="103"/>
      <c r="N252" s="105"/>
      <c r="O252" s="106"/>
      <c r="P252" s="103"/>
      <c r="Q252" s="107"/>
      <c r="R252" s="38" t="n">
        <f aca="false">Q253/100</f>
        <v>0</v>
      </c>
      <c r="S252" s="108"/>
      <c r="T252" s="109" t="n">
        <f aca="false">(N252*S252)/1000</f>
        <v>0</v>
      </c>
      <c r="U252" s="103"/>
      <c r="V252" s="103"/>
      <c r="W252" s="103"/>
      <c r="X252" s="111"/>
      <c r="Y252" s="111"/>
      <c r="Z252" s="111"/>
      <c r="AA252" s="103"/>
      <c r="AB252" s="53"/>
      <c r="AC252" s="54" t="n">
        <f aca="false">R252+O254+H252+J253</f>
        <v>0</v>
      </c>
      <c r="AD252" s="54" t="n">
        <f aca="false">AC252*20</f>
        <v>0</v>
      </c>
      <c r="AE252" s="54" t="n">
        <f aca="false">AC252*50</f>
        <v>0</v>
      </c>
      <c r="AF252" s="54" t="n">
        <f aca="false">AC252*250</f>
        <v>0</v>
      </c>
      <c r="AG252" s="54" t="n">
        <f aca="false">AC252*1000</f>
        <v>0</v>
      </c>
      <c r="AH252" s="54" t="n">
        <f aca="false">AC252*5000</f>
        <v>0</v>
      </c>
    </row>
    <row r="253" customFormat="false" ht="15" hidden="false" customHeight="true" outlineLevel="0" collapsed="false">
      <c r="B253" s="102"/>
      <c r="C253" s="14"/>
      <c r="D253" s="103"/>
      <c r="E253" s="33"/>
      <c r="F253" s="104"/>
      <c r="G253" s="33"/>
      <c r="H253" s="104"/>
      <c r="I253" s="36"/>
      <c r="J253" s="32"/>
      <c r="K253" s="32"/>
      <c r="L253" s="32"/>
      <c r="M253" s="103"/>
      <c r="N253" s="105"/>
      <c r="O253" s="106"/>
      <c r="P253" s="103"/>
      <c r="Q253" s="33"/>
      <c r="R253" s="38"/>
      <c r="S253" s="108"/>
      <c r="T253" s="109"/>
      <c r="U253" s="103"/>
      <c r="V253" s="103"/>
      <c r="W253" s="103"/>
      <c r="X253" s="111"/>
      <c r="Y253" s="111"/>
      <c r="Z253" s="111"/>
      <c r="AA253" s="103"/>
      <c r="AB253" s="53"/>
      <c r="AC253" s="54"/>
      <c r="AD253" s="54"/>
      <c r="AE253" s="54"/>
      <c r="AF253" s="54"/>
      <c r="AG253" s="54"/>
      <c r="AH253" s="54"/>
    </row>
    <row r="254" customFormat="false" ht="15" hidden="false" customHeight="true" outlineLevel="0" collapsed="false">
      <c r="B254" s="102"/>
      <c r="C254" s="14"/>
      <c r="D254" s="103"/>
      <c r="E254" s="33"/>
      <c r="F254" s="104"/>
      <c r="G254" s="33"/>
      <c r="H254" s="104"/>
      <c r="I254" s="36" t="n">
        <f aca="false">I252/2</f>
        <v>0</v>
      </c>
      <c r="J254" s="32"/>
      <c r="K254" s="32"/>
      <c r="L254" s="32"/>
      <c r="M254" s="37"/>
      <c r="N254" s="105"/>
      <c r="O254" s="38" t="n">
        <f aca="false">O252/500</f>
        <v>0</v>
      </c>
      <c r="P254" s="103"/>
      <c r="Q254" s="33"/>
      <c r="R254" s="38"/>
      <c r="S254" s="108"/>
      <c r="T254" s="54" t="n">
        <f aca="false">(N252/15.4323584)*(S252/3.28083989501312)*0.1</f>
        <v>0</v>
      </c>
      <c r="U254" s="103"/>
      <c r="V254" s="103"/>
      <c r="W254" s="103"/>
      <c r="X254" s="111"/>
      <c r="Y254" s="111"/>
      <c r="Z254" s="111"/>
      <c r="AA254" s="103"/>
      <c r="AB254" s="53"/>
      <c r="AC254" s="54"/>
      <c r="AD254" s="54"/>
      <c r="AE254" s="54"/>
      <c r="AF254" s="54"/>
      <c r="AG254" s="54"/>
      <c r="AH254" s="54"/>
    </row>
    <row r="255" customFormat="false" ht="15" hidden="false" customHeight="true" outlineLevel="0" collapsed="false">
      <c r="B255" s="102" t="n">
        <v>84</v>
      </c>
      <c r="C255" s="14" t="s">
        <v>111</v>
      </c>
      <c r="D255" s="103"/>
      <c r="E255" s="33"/>
      <c r="F255" s="104" t="n">
        <f aca="false">E255/15432.3584</f>
        <v>0</v>
      </c>
      <c r="G255" s="33"/>
      <c r="H255" s="104" t="n">
        <f aca="false">G255*F255</f>
        <v>0</v>
      </c>
      <c r="I255" s="36" t="n">
        <f aca="false">IFERROR(15432.3584/G255,0)</f>
        <v>0</v>
      </c>
      <c r="J255" s="103"/>
      <c r="K255" s="32"/>
      <c r="L255" s="32"/>
      <c r="M255" s="103"/>
      <c r="N255" s="105"/>
      <c r="O255" s="106"/>
      <c r="P255" s="103"/>
      <c r="Q255" s="107"/>
      <c r="R255" s="38" t="n">
        <f aca="false">Q256/100</f>
        <v>0</v>
      </c>
      <c r="S255" s="108"/>
      <c r="T255" s="109" t="n">
        <f aca="false">(N255*S255)/1000</f>
        <v>0</v>
      </c>
      <c r="U255" s="103"/>
      <c r="V255" s="103"/>
      <c r="W255" s="103"/>
      <c r="X255" s="111"/>
      <c r="Y255" s="111"/>
      <c r="Z255" s="111"/>
      <c r="AA255" s="103"/>
      <c r="AB255" s="53"/>
      <c r="AC255" s="54" t="n">
        <f aca="false">R255+O257+H255+J256</f>
        <v>0</v>
      </c>
      <c r="AD255" s="54" t="n">
        <f aca="false">AC255*20</f>
        <v>0</v>
      </c>
      <c r="AE255" s="54" t="n">
        <f aca="false">AC255*50</f>
        <v>0</v>
      </c>
      <c r="AF255" s="54" t="n">
        <f aca="false">AC255*250</f>
        <v>0</v>
      </c>
      <c r="AG255" s="54" t="n">
        <f aca="false">AC255*1000</f>
        <v>0</v>
      </c>
      <c r="AH255" s="54" t="n">
        <f aca="false">AC255*5000</f>
        <v>0</v>
      </c>
    </row>
    <row r="256" customFormat="false" ht="15" hidden="false" customHeight="true" outlineLevel="0" collapsed="false">
      <c r="B256" s="102"/>
      <c r="C256" s="14"/>
      <c r="D256" s="103"/>
      <c r="E256" s="33"/>
      <c r="F256" s="104"/>
      <c r="G256" s="33"/>
      <c r="H256" s="104"/>
      <c r="I256" s="36"/>
      <c r="J256" s="32"/>
      <c r="K256" s="32"/>
      <c r="L256" s="32"/>
      <c r="M256" s="103"/>
      <c r="N256" s="105"/>
      <c r="O256" s="106"/>
      <c r="P256" s="103"/>
      <c r="Q256" s="33"/>
      <c r="R256" s="38"/>
      <c r="S256" s="108"/>
      <c r="T256" s="109"/>
      <c r="U256" s="103"/>
      <c r="V256" s="103"/>
      <c r="W256" s="103"/>
      <c r="X256" s="111"/>
      <c r="Y256" s="111"/>
      <c r="Z256" s="111"/>
      <c r="AA256" s="103"/>
      <c r="AB256" s="53"/>
      <c r="AC256" s="54"/>
      <c r="AD256" s="54"/>
      <c r="AE256" s="54"/>
      <c r="AF256" s="54"/>
      <c r="AG256" s="54"/>
      <c r="AH256" s="54"/>
    </row>
    <row r="257" customFormat="false" ht="15" hidden="false" customHeight="true" outlineLevel="0" collapsed="false">
      <c r="B257" s="102"/>
      <c r="C257" s="14"/>
      <c r="D257" s="103"/>
      <c r="E257" s="33"/>
      <c r="F257" s="104"/>
      <c r="G257" s="33"/>
      <c r="H257" s="104"/>
      <c r="I257" s="36" t="n">
        <f aca="false">I255/2</f>
        <v>0</v>
      </c>
      <c r="J257" s="32"/>
      <c r="K257" s="32"/>
      <c r="L257" s="32"/>
      <c r="M257" s="37"/>
      <c r="N257" s="105"/>
      <c r="O257" s="38" t="n">
        <f aca="false">O255/500</f>
        <v>0</v>
      </c>
      <c r="P257" s="103"/>
      <c r="Q257" s="33"/>
      <c r="R257" s="38"/>
      <c r="S257" s="108"/>
      <c r="T257" s="54" t="n">
        <f aca="false">(N255/15.4323584)*(S255/3.28083989501312)*0.1</f>
        <v>0</v>
      </c>
      <c r="U257" s="103"/>
      <c r="V257" s="103"/>
      <c r="W257" s="103"/>
      <c r="X257" s="111"/>
      <c r="Y257" s="111"/>
      <c r="Z257" s="111"/>
      <c r="AA257" s="103"/>
      <c r="AB257" s="53"/>
      <c r="AC257" s="54"/>
      <c r="AD257" s="54"/>
      <c r="AE257" s="54"/>
      <c r="AF257" s="54"/>
      <c r="AG257" s="54"/>
      <c r="AH257" s="54"/>
    </row>
    <row r="258" customFormat="false" ht="15" hidden="false" customHeight="true" outlineLevel="0" collapsed="false">
      <c r="B258" s="102" t="n">
        <v>85</v>
      </c>
      <c r="C258" s="14" t="s">
        <v>111</v>
      </c>
      <c r="D258" s="103"/>
      <c r="E258" s="33"/>
      <c r="F258" s="104" t="n">
        <f aca="false">E258/15432.3584</f>
        <v>0</v>
      </c>
      <c r="G258" s="33"/>
      <c r="H258" s="104" t="n">
        <f aca="false">G258*F258</f>
        <v>0</v>
      </c>
      <c r="I258" s="36" t="n">
        <f aca="false">IFERROR(15432.3584/G258,0)</f>
        <v>0</v>
      </c>
      <c r="J258" s="103"/>
      <c r="K258" s="32"/>
      <c r="L258" s="32"/>
      <c r="M258" s="103"/>
      <c r="N258" s="105"/>
      <c r="O258" s="106"/>
      <c r="P258" s="103"/>
      <c r="Q258" s="107"/>
      <c r="R258" s="38" t="n">
        <f aca="false">Q259/100</f>
        <v>0</v>
      </c>
      <c r="S258" s="108"/>
      <c r="T258" s="109" t="n">
        <f aca="false">(N258*S258)/1000</f>
        <v>0</v>
      </c>
      <c r="U258" s="103"/>
      <c r="V258" s="103"/>
      <c r="W258" s="103"/>
      <c r="X258" s="111"/>
      <c r="Y258" s="111"/>
      <c r="Z258" s="111"/>
      <c r="AA258" s="103"/>
      <c r="AB258" s="53"/>
      <c r="AC258" s="54" t="n">
        <f aca="false">R258+O260+H258+J259</f>
        <v>0</v>
      </c>
      <c r="AD258" s="54" t="n">
        <f aca="false">AC258*20</f>
        <v>0</v>
      </c>
      <c r="AE258" s="54" t="n">
        <f aca="false">AC258*50</f>
        <v>0</v>
      </c>
      <c r="AF258" s="54" t="n">
        <f aca="false">AC258*250</f>
        <v>0</v>
      </c>
      <c r="AG258" s="54" t="n">
        <f aca="false">AC258*1000</f>
        <v>0</v>
      </c>
      <c r="AH258" s="54" t="n">
        <f aca="false">AC258*5000</f>
        <v>0</v>
      </c>
    </row>
    <row r="259" customFormat="false" ht="15" hidden="false" customHeight="true" outlineLevel="0" collapsed="false">
      <c r="B259" s="102"/>
      <c r="C259" s="14"/>
      <c r="D259" s="103"/>
      <c r="E259" s="33"/>
      <c r="F259" s="104"/>
      <c r="G259" s="33"/>
      <c r="H259" s="104"/>
      <c r="I259" s="36"/>
      <c r="J259" s="32"/>
      <c r="K259" s="32"/>
      <c r="L259" s="32"/>
      <c r="M259" s="103"/>
      <c r="N259" s="105"/>
      <c r="O259" s="106"/>
      <c r="P259" s="103"/>
      <c r="Q259" s="33"/>
      <c r="R259" s="38"/>
      <c r="S259" s="108"/>
      <c r="T259" s="109"/>
      <c r="U259" s="103"/>
      <c r="V259" s="103"/>
      <c r="W259" s="103"/>
      <c r="X259" s="111"/>
      <c r="Y259" s="111"/>
      <c r="Z259" s="111"/>
      <c r="AA259" s="103"/>
      <c r="AB259" s="53"/>
      <c r="AC259" s="54"/>
      <c r="AD259" s="54"/>
      <c r="AE259" s="54"/>
      <c r="AF259" s="54"/>
      <c r="AG259" s="54"/>
      <c r="AH259" s="54"/>
    </row>
    <row r="260" customFormat="false" ht="15" hidden="false" customHeight="true" outlineLevel="0" collapsed="false">
      <c r="B260" s="102"/>
      <c r="C260" s="14"/>
      <c r="D260" s="103"/>
      <c r="E260" s="33"/>
      <c r="F260" s="104"/>
      <c r="G260" s="33"/>
      <c r="H260" s="104"/>
      <c r="I260" s="36" t="n">
        <f aca="false">I258/2</f>
        <v>0</v>
      </c>
      <c r="J260" s="32"/>
      <c r="K260" s="32"/>
      <c r="L260" s="32"/>
      <c r="M260" s="37"/>
      <c r="N260" s="105"/>
      <c r="O260" s="38" t="n">
        <f aca="false">O258/500</f>
        <v>0</v>
      </c>
      <c r="P260" s="103"/>
      <c r="Q260" s="33"/>
      <c r="R260" s="38"/>
      <c r="S260" s="108"/>
      <c r="T260" s="54" t="n">
        <f aca="false">(N258/15.4323584)*(S258/3.28083989501312)*0.1</f>
        <v>0</v>
      </c>
      <c r="U260" s="103"/>
      <c r="V260" s="103"/>
      <c r="W260" s="103"/>
      <c r="X260" s="111"/>
      <c r="Y260" s="111"/>
      <c r="Z260" s="111"/>
      <c r="AA260" s="103"/>
      <c r="AB260" s="53"/>
      <c r="AC260" s="54"/>
      <c r="AD260" s="54"/>
      <c r="AE260" s="54"/>
      <c r="AF260" s="54"/>
      <c r="AG260" s="54"/>
      <c r="AH260" s="54"/>
    </row>
    <row r="261" customFormat="false" ht="15" hidden="false" customHeight="true" outlineLevel="0" collapsed="false">
      <c r="B261" s="102" t="n">
        <v>86</v>
      </c>
      <c r="C261" s="14" t="s">
        <v>111</v>
      </c>
      <c r="D261" s="103"/>
      <c r="E261" s="33"/>
      <c r="F261" s="104" t="n">
        <f aca="false">E261/15432.3584</f>
        <v>0</v>
      </c>
      <c r="G261" s="33"/>
      <c r="H261" s="104" t="n">
        <f aca="false">G261*F261</f>
        <v>0</v>
      </c>
      <c r="I261" s="36" t="n">
        <f aca="false">IFERROR(15432.3584/G261,0)</f>
        <v>0</v>
      </c>
      <c r="J261" s="103"/>
      <c r="K261" s="32"/>
      <c r="L261" s="32"/>
      <c r="M261" s="103"/>
      <c r="N261" s="105"/>
      <c r="O261" s="106"/>
      <c r="P261" s="103"/>
      <c r="Q261" s="107"/>
      <c r="R261" s="38" t="n">
        <f aca="false">Q262/100</f>
        <v>0</v>
      </c>
      <c r="S261" s="108"/>
      <c r="T261" s="109" t="n">
        <f aca="false">(N261*S261)/1000</f>
        <v>0</v>
      </c>
      <c r="U261" s="103"/>
      <c r="V261" s="103"/>
      <c r="W261" s="103"/>
      <c r="X261" s="111"/>
      <c r="Y261" s="111"/>
      <c r="Z261" s="111"/>
      <c r="AA261" s="103"/>
      <c r="AB261" s="53"/>
      <c r="AC261" s="54" t="n">
        <f aca="false">R261+O263+H261+J262</f>
        <v>0</v>
      </c>
      <c r="AD261" s="54" t="n">
        <f aca="false">AC261*20</f>
        <v>0</v>
      </c>
      <c r="AE261" s="54" t="n">
        <f aca="false">AC261*50</f>
        <v>0</v>
      </c>
      <c r="AF261" s="54" t="n">
        <f aca="false">AC261*250</f>
        <v>0</v>
      </c>
      <c r="AG261" s="54" t="n">
        <f aca="false">AC261*1000</f>
        <v>0</v>
      </c>
      <c r="AH261" s="54" t="n">
        <f aca="false">AC261*5000</f>
        <v>0</v>
      </c>
    </row>
    <row r="262" customFormat="false" ht="15" hidden="false" customHeight="true" outlineLevel="0" collapsed="false">
      <c r="B262" s="102"/>
      <c r="C262" s="14"/>
      <c r="D262" s="103"/>
      <c r="E262" s="33"/>
      <c r="F262" s="104"/>
      <c r="G262" s="33"/>
      <c r="H262" s="104"/>
      <c r="I262" s="36"/>
      <c r="J262" s="32"/>
      <c r="K262" s="32"/>
      <c r="L262" s="32"/>
      <c r="M262" s="103"/>
      <c r="N262" s="105"/>
      <c r="O262" s="106"/>
      <c r="P262" s="103"/>
      <c r="Q262" s="33"/>
      <c r="R262" s="38"/>
      <c r="S262" s="108"/>
      <c r="T262" s="109"/>
      <c r="U262" s="103"/>
      <c r="V262" s="103"/>
      <c r="W262" s="103"/>
      <c r="X262" s="111"/>
      <c r="Y262" s="111"/>
      <c r="Z262" s="111"/>
      <c r="AA262" s="103"/>
      <c r="AB262" s="53"/>
      <c r="AC262" s="54"/>
      <c r="AD262" s="54"/>
      <c r="AE262" s="54"/>
      <c r="AF262" s="54"/>
      <c r="AG262" s="54"/>
      <c r="AH262" s="54"/>
    </row>
    <row r="263" customFormat="false" ht="15" hidden="false" customHeight="true" outlineLevel="0" collapsed="false">
      <c r="B263" s="102"/>
      <c r="C263" s="14"/>
      <c r="D263" s="103"/>
      <c r="E263" s="33"/>
      <c r="F263" s="104"/>
      <c r="G263" s="33"/>
      <c r="H263" s="104"/>
      <c r="I263" s="36" t="n">
        <f aca="false">I261/2</f>
        <v>0</v>
      </c>
      <c r="J263" s="32"/>
      <c r="K263" s="32"/>
      <c r="L263" s="32"/>
      <c r="M263" s="37"/>
      <c r="N263" s="105"/>
      <c r="O263" s="38" t="n">
        <f aca="false">O261/500</f>
        <v>0</v>
      </c>
      <c r="P263" s="103"/>
      <c r="Q263" s="33"/>
      <c r="R263" s="38"/>
      <c r="S263" s="108"/>
      <c r="T263" s="54" t="n">
        <f aca="false">(N261/15.4323584)*(S261/3.28083989501312)*0.1</f>
        <v>0</v>
      </c>
      <c r="U263" s="103"/>
      <c r="V263" s="103"/>
      <c r="W263" s="103"/>
      <c r="X263" s="111"/>
      <c r="Y263" s="111"/>
      <c r="Z263" s="111"/>
      <c r="AA263" s="103"/>
      <c r="AB263" s="53"/>
      <c r="AC263" s="54"/>
      <c r="AD263" s="54"/>
      <c r="AE263" s="54"/>
      <c r="AF263" s="54"/>
      <c r="AG263" s="54"/>
      <c r="AH263" s="54"/>
    </row>
    <row r="264" customFormat="false" ht="15" hidden="false" customHeight="true" outlineLevel="0" collapsed="false">
      <c r="B264" s="102" t="n">
        <v>87</v>
      </c>
      <c r="C264" s="14" t="s">
        <v>111</v>
      </c>
      <c r="D264" s="103"/>
      <c r="E264" s="33"/>
      <c r="F264" s="104" t="n">
        <f aca="false">E264/15432.3584</f>
        <v>0</v>
      </c>
      <c r="G264" s="33"/>
      <c r="H264" s="104" t="n">
        <f aca="false">G264*F264</f>
        <v>0</v>
      </c>
      <c r="I264" s="36" t="n">
        <f aca="false">IFERROR(15432.3584/G264,0)</f>
        <v>0</v>
      </c>
      <c r="J264" s="103"/>
      <c r="K264" s="32"/>
      <c r="L264" s="32"/>
      <c r="M264" s="103"/>
      <c r="N264" s="105"/>
      <c r="O264" s="106"/>
      <c r="P264" s="103"/>
      <c r="Q264" s="107"/>
      <c r="R264" s="38" t="n">
        <f aca="false">Q265/100</f>
        <v>0</v>
      </c>
      <c r="S264" s="108"/>
      <c r="T264" s="109" t="n">
        <f aca="false">(N264*S264)/1000</f>
        <v>0</v>
      </c>
      <c r="U264" s="103"/>
      <c r="V264" s="103"/>
      <c r="W264" s="103"/>
      <c r="X264" s="111"/>
      <c r="Y264" s="111"/>
      <c r="Z264" s="111"/>
      <c r="AA264" s="103"/>
      <c r="AB264" s="53"/>
      <c r="AC264" s="54" t="n">
        <f aca="false">R264+O266+H264+J265</f>
        <v>0</v>
      </c>
      <c r="AD264" s="54" t="n">
        <f aca="false">AC264*20</f>
        <v>0</v>
      </c>
      <c r="AE264" s="54" t="n">
        <f aca="false">AC264*50</f>
        <v>0</v>
      </c>
      <c r="AF264" s="54" t="n">
        <f aca="false">AC264*250</f>
        <v>0</v>
      </c>
      <c r="AG264" s="54" t="n">
        <f aca="false">AC264*1000</f>
        <v>0</v>
      </c>
      <c r="AH264" s="54" t="n">
        <f aca="false">AC264*5000</f>
        <v>0</v>
      </c>
    </row>
    <row r="265" customFormat="false" ht="15" hidden="false" customHeight="true" outlineLevel="0" collapsed="false">
      <c r="B265" s="102"/>
      <c r="C265" s="14"/>
      <c r="D265" s="103"/>
      <c r="E265" s="33"/>
      <c r="F265" s="104"/>
      <c r="G265" s="33"/>
      <c r="H265" s="104"/>
      <c r="I265" s="36"/>
      <c r="J265" s="32"/>
      <c r="K265" s="32"/>
      <c r="L265" s="32"/>
      <c r="M265" s="103"/>
      <c r="N265" s="105"/>
      <c r="O265" s="106"/>
      <c r="P265" s="103"/>
      <c r="Q265" s="33"/>
      <c r="R265" s="38"/>
      <c r="S265" s="108"/>
      <c r="T265" s="109"/>
      <c r="U265" s="103"/>
      <c r="V265" s="103"/>
      <c r="W265" s="103"/>
      <c r="X265" s="111"/>
      <c r="Y265" s="111"/>
      <c r="Z265" s="111"/>
      <c r="AA265" s="103"/>
      <c r="AB265" s="53"/>
      <c r="AC265" s="54"/>
      <c r="AD265" s="54"/>
      <c r="AE265" s="54"/>
      <c r="AF265" s="54"/>
      <c r="AG265" s="54"/>
      <c r="AH265" s="54"/>
    </row>
    <row r="266" customFormat="false" ht="15" hidden="false" customHeight="true" outlineLevel="0" collapsed="false">
      <c r="B266" s="102"/>
      <c r="C266" s="14"/>
      <c r="D266" s="103"/>
      <c r="E266" s="33"/>
      <c r="F266" s="104"/>
      <c r="G266" s="33"/>
      <c r="H266" s="104"/>
      <c r="I266" s="36" t="n">
        <f aca="false">I264/2</f>
        <v>0</v>
      </c>
      <c r="J266" s="32"/>
      <c r="K266" s="32"/>
      <c r="L266" s="32"/>
      <c r="M266" s="37"/>
      <c r="N266" s="105"/>
      <c r="O266" s="38" t="n">
        <f aca="false">O264/500</f>
        <v>0</v>
      </c>
      <c r="P266" s="103"/>
      <c r="Q266" s="33"/>
      <c r="R266" s="38"/>
      <c r="S266" s="108"/>
      <c r="T266" s="54" t="n">
        <f aca="false">(N264/15.4323584)*(S264/3.28083989501312)*0.1</f>
        <v>0</v>
      </c>
      <c r="U266" s="103"/>
      <c r="V266" s="103"/>
      <c r="W266" s="103"/>
      <c r="X266" s="111"/>
      <c r="Y266" s="111"/>
      <c r="Z266" s="111"/>
      <c r="AA266" s="103"/>
      <c r="AB266" s="53"/>
      <c r="AC266" s="54"/>
      <c r="AD266" s="54"/>
      <c r="AE266" s="54"/>
      <c r="AF266" s="54"/>
      <c r="AG266" s="54"/>
      <c r="AH266" s="54"/>
    </row>
    <row r="267" customFormat="false" ht="15" hidden="false" customHeight="true" outlineLevel="0" collapsed="false">
      <c r="B267" s="102" t="n">
        <v>88</v>
      </c>
      <c r="C267" s="14" t="s">
        <v>111</v>
      </c>
      <c r="D267" s="103"/>
      <c r="E267" s="33"/>
      <c r="F267" s="104" t="n">
        <f aca="false">E267/15432.3584</f>
        <v>0</v>
      </c>
      <c r="G267" s="33"/>
      <c r="H267" s="104" t="n">
        <f aca="false">G267*F267</f>
        <v>0</v>
      </c>
      <c r="I267" s="36" t="n">
        <f aca="false">IFERROR(15432.3584/G267,0)</f>
        <v>0</v>
      </c>
      <c r="J267" s="103"/>
      <c r="K267" s="32"/>
      <c r="L267" s="32"/>
      <c r="M267" s="103"/>
      <c r="N267" s="105"/>
      <c r="O267" s="106"/>
      <c r="P267" s="103"/>
      <c r="Q267" s="107"/>
      <c r="R267" s="38" t="n">
        <f aca="false">Q268/100</f>
        <v>0</v>
      </c>
      <c r="S267" s="108"/>
      <c r="T267" s="109" t="n">
        <f aca="false">(N267*S267)/1000</f>
        <v>0</v>
      </c>
      <c r="U267" s="103"/>
      <c r="V267" s="103"/>
      <c r="W267" s="103"/>
      <c r="X267" s="111"/>
      <c r="Y267" s="111"/>
      <c r="Z267" s="111"/>
      <c r="AA267" s="103"/>
      <c r="AB267" s="53"/>
      <c r="AC267" s="54" t="n">
        <f aca="false">R267+O269+H267+J268</f>
        <v>0</v>
      </c>
      <c r="AD267" s="54" t="n">
        <f aca="false">AC267*20</f>
        <v>0</v>
      </c>
      <c r="AE267" s="54" t="n">
        <f aca="false">AC267*50</f>
        <v>0</v>
      </c>
      <c r="AF267" s="54" t="n">
        <f aca="false">AC267*250</f>
        <v>0</v>
      </c>
      <c r="AG267" s="54" t="n">
        <f aca="false">AC267*1000</f>
        <v>0</v>
      </c>
      <c r="AH267" s="54" t="n">
        <f aca="false">AC267*5000</f>
        <v>0</v>
      </c>
    </row>
    <row r="268" customFormat="false" ht="15" hidden="false" customHeight="true" outlineLevel="0" collapsed="false">
      <c r="B268" s="102"/>
      <c r="C268" s="14"/>
      <c r="D268" s="103"/>
      <c r="E268" s="33"/>
      <c r="F268" s="104"/>
      <c r="G268" s="33"/>
      <c r="H268" s="104"/>
      <c r="I268" s="36"/>
      <c r="J268" s="32"/>
      <c r="K268" s="32"/>
      <c r="L268" s="32"/>
      <c r="M268" s="103"/>
      <c r="N268" s="105"/>
      <c r="O268" s="106"/>
      <c r="P268" s="103"/>
      <c r="Q268" s="33"/>
      <c r="R268" s="38"/>
      <c r="S268" s="108"/>
      <c r="T268" s="109"/>
      <c r="U268" s="103"/>
      <c r="V268" s="103"/>
      <c r="W268" s="103"/>
      <c r="X268" s="111"/>
      <c r="Y268" s="111"/>
      <c r="Z268" s="111"/>
      <c r="AA268" s="103"/>
      <c r="AB268" s="53"/>
      <c r="AC268" s="54"/>
      <c r="AD268" s="54"/>
      <c r="AE268" s="54"/>
      <c r="AF268" s="54"/>
      <c r="AG268" s="54"/>
      <c r="AH268" s="54"/>
    </row>
    <row r="269" customFormat="false" ht="15" hidden="false" customHeight="true" outlineLevel="0" collapsed="false">
      <c r="B269" s="102"/>
      <c r="C269" s="14"/>
      <c r="D269" s="103"/>
      <c r="E269" s="33"/>
      <c r="F269" s="104"/>
      <c r="G269" s="33"/>
      <c r="H269" s="104"/>
      <c r="I269" s="36" t="n">
        <f aca="false">I267/2</f>
        <v>0</v>
      </c>
      <c r="J269" s="32"/>
      <c r="K269" s="32"/>
      <c r="L269" s="32"/>
      <c r="M269" s="37"/>
      <c r="N269" s="105"/>
      <c r="O269" s="38" t="n">
        <f aca="false">O267/500</f>
        <v>0</v>
      </c>
      <c r="P269" s="103"/>
      <c r="Q269" s="33"/>
      <c r="R269" s="38"/>
      <c r="S269" s="108"/>
      <c r="T269" s="54" t="n">
        <f aca="false">(N267/15.4323584)*(S267/3.28083989501312)*0.1</f>
        <v>0</v>
      </c>
      <c r="U269" s="103"/>
      <c r="V269" s="103"/>
      <c r="W269" s="103"/>
      <c r="X269" s="111"/>
      <c r="Y269" s="111"/>
      <c r="Z269" s="111"/>
      <c r="AA269" s="103"/>
      <c r="AB269" s="53"/>
      <c r="AC269" s="54"/>
      <c r="AD269" s="54"/>
      <c r="AE269" s="54"/>
      <c r="AF269" s="54"/>
      <c r="AG269" s="54"/>
      <c r="AH269" s="54"/>
    </row>
    <row r="270" customFormat="false" ht="15" hidden="false" customHeight="true" outlineLevel="0" collapsed="false">
      <c r="B270" s="102" t="n">
        <v>89</v>
      </c>
      <c r="C270" s="14" t="s">
        <v>111</v>
      </c>
      <c r="D270" s="103"/>
      <c r="E270" s="33"/>
      <c r="F270" s="104" t="n">
        <f aca="false">E270/15432.3584</f>
        <v>0</v>
      </c>
      <c r="G270" s="33"/>
      <c r="H270" s="104" t="n">
        <f aca="false">G270*F270</f>
        <v>0</v>
      </c>
      <c r="I270" s="36" t="n">
        <f aca="false">IFERROR(15432.3584/G270,0)</f>
        <v>0</v>
      </c>
      <c r="J270" s="103"/>
      <c r="K270" s="32"/>
      <c r="L270" s="32"/>
      <c r="M270" s="103"/>
      <c r="N270" s="105"/>
      <c r="O270" s="106"/>
      <c r="P270" s="103"/>
      <c r="Q270" s="107"/>
      <c r="R270" s="38" t="n">
        <f aca="false">Q271/100</f>
        <v>0</v>
      </c>
      <c r="S270" s="108"/>
      <c r="T270" s="109" t="n">
        <f aca="false">(N270*S270)/1000</f>
        <v>0</v>
      </c>
      <c r="U270" s="103"/>
      <c r="V270" s="103"/>
      <c r="W270" s="103"/>
      <c r="X270" s="111"/>
      <c r="Y270" s="111"/>
      <c r="Z270" s="111"/>
      <c r="AA270" s="103"/>
      <c r="AB270" s="53"/>
      <c r="AC270" s="54" t="n">
        <f aca="false">R270+O272+H270+J271</f>
        <v>0</v>
      </c>
      <c r="AD270" s="54" t="n">
        <f aca="false">AC270*20</f>
        <v>0</v>
      </c>
      <c r="AE270" s="54" t="n">
        <f aca="false">AC270*50</f>
        <v>0</v>
      </c>
      <c r="AF270" s="54" t="n">
        <f aca="false">AC270*250</f>
        <v>0</v>
      </c>
      <c r="AG270" s="54" t="n">
        <f aca="false">AC270*1000</f>
        <v>0</v>
      </c>
      <c r="AH270" s="54" t="n">
        <f aca="false">AC270*5000</f>
        <v>0</v>
      </c>
    </row>
    <row r="271" customFormat="false" ht="15" hidden="false" customHeight="true" outlineLevel="0" collapsed="false">
      <c r="B271" s="102"/>
      <c r="C271" s="14"/>
      <c r="D271" s="103"/>
      <c r="E271" s="33"/>
      <c r="F271" s="104"/>
      <c r="G271" s="33"/>
      <c r="H271" s="104"/>
      <c r="I271" s="36"/>
      <c r="J271" s="32"/>
      <c r="K271" s="32"/>
      <c r="L271" s="32"/>
      <c r="M271" s="103"/>
      <c r="N271" s="105"/>
      <c r="O271" s="106"/>
      <c r="P271" s="103"/>
      <c r="Q271" s="33"/>
      <c r="R271" s="38"/>
      <c r="S271" s="108"/>
      <c r="T271" s="109"/>
      <c r="U271" s="103"/>
      <c r="V271" s="103"/>
      <c r="W271" s="103"/>
      <c r="X271" s="111"/>
      <c r="Y271" s="111"/>
      <c r="Z271" s="111"/>
      <c r="AA271" s="103"/>
      <c r="AB271" s="53"/>
      <c r="AC271" s="54"/>
      <c r="AD271" s="54"/>
      <c r="AE271" s="54"/>
      <c r="AF271" s="54"/>
      <c r="AG271" s="54"/>
      <c r="AH271" s="54"/>
    </row>
    <row r="272" customFormat="false" ht="15" hidden="false" customHeight="true" outlineLevel="0" collapsed="false">
      <c r="B272" s="102"/>
      <c r="C272" s="14"/>
      <c r="D272" s="103"/>
      <c r="E272" s="33"/>
      <c r="F272" s="104"/>
      <c r="G272" s="33"/>
      <c r="H272" s="104"/>
      <c r="I272" s="36" t="n">
        <f aca="false">I270/2</f>
        <v>0</v>
      </c>
      <c r="J272" s="32"/>
      <c r="K272" s="32"/>
      <c r="L272" s="32"/>
      <c r="M272" s="37"/>
      <c r="N272" s="105"/>
      <c r="O272" s="38" t="n">
        <f aca="false">O270/500</f>
        <v>0</v>
      </c>
      <c r="P272" s="103"/>
      <c r="Q272" s="33"/>
      <c r="R272" s="38"/>
      <c r="S272" s="108"/>
      <c r="T272" s="54" t="n">
        <f aca="false">(N270/15.4323584)*(S270/3.28083989501312)*0.1</f>
        <v>0</v>
      </c>
      <c r="U272" s="103"/>
      <c r="V272" s="103"/>
      <c r="W272" s="103"/>
      <c r="X272" s="111"/>
      <c r="Y272" s="111"/>
      <c r="Z272" s="111"/>
      <c r="AA272" s="103"/>
      <c r="AB272" s="53"/>
      <c r="AC272" s="54"/>
      <c r="AD272" s="54"/>
      <c r="AE272" s="54"/>
      <c r="AF272" s="54"/>
      <c r="AG272" s="54"/>
      <c r="AH272" s="54"/>
    </row>
    <row r="273" customFormat="false" ht="15" hidden="false" customHeight="true" outlineLevel="0" collapsed="false">
      <c r="B273" s="102" t="n">
        <v>90</v>
      </c>
      <c r="C273" s="14" t="s">
        <v>111</v>
      </c>
      <c r="D273" s="103"/>
      <c r="E273" s="33"/>
      <c r="F273" s="104" t="n">
        <f aca="false">E273/15432.3584</f>
        <v>0</v>
      </c>
      <c r="G273" s="33"/>
      <c r="H273" s="104" t="n">
        <f aca="false">G273*F273</f>
        <v>0</v>
      </c>
      <c r="I273" s="36" t="n">
        <f aca="false">IFERROR(15432.3584/G273,0)</f>
        <v>0</v>
      </c>
      <c r="J273" s="103"/>
      <c r="K273" s="32"/>
      <c r="L273" s="32"/>
      <c r="M273" s="103"/>
      <c r="N273" s="105"/>
      <c r="O273" s="106"/>
      <c r="P273" s="103"/>
      <c r="Q273" s="107"/>
      <c r="R273" s="38" t="n">
        <f aca="false">Q274/100</f>
        <v>0</v>
      </c>
      <c r="S273" s="108"/>
      <c r="T273" s="109" t="n">
        <f aca="false">(N273*S273)/1000</f>
        <v>0</v>
      </c>
      <c r="U273" s="103"/>
      <c r="V273" s="103"/>
      <c r="W273" s="103"/>
      <c r="X273" s="111"/>
      <c r="Y273" s="111"/>
      <c r="Z273" s="111"/>
      <c r="AA273" s="103"/>
      <c r="AB273" s="53"/>
      <c r="AC273" s="54" t="n">
        <f aca="false">R273+O275+H273+J274</f>
        <v>0</v>
      </c>
      <c r="AD273" s="54" t="n">
        <f aca="false">AC273*20</f>
        <v>0</v>
      </c>
      <c r="AE273" s="54" t="n">
        <f aca="false">AC273*50</f>
        <v>0</v>
      </c>
      <c r="AF273" s="54" t="n">
        <f aca="false">AC273*250</f>
        <v>0</v>
      </c>
      <c r="AG273" s="54" t="n">
        <f aca="false">AC273*1000</f>
        <v>0</v>
      </c>
      <c r="AH273" s="54" t="n">
        <f aca="false">AC273*5000</f>
        <v>0</v>
      </c>
    </row>
    <row r="274" customFormat="false" ht="15" hidden="false" customHeight="true" outlineLevel="0" collapsed="false">
      <c r="B274" s="102"/>
      <c r="C274" s="14"/>
      <c r="D274" s="103"/>
      <c r="E274" s="33"/>
      <c r="F274" s="104"/>
      <c r="G274" s="33"/>
      <c r="H274" s="104"/>
      <c r="I274" s="36"/>
      <c r="J274" s="32"/>
      <c r="K274" s="32"/>
      <c r="L274" s="32"/>
      <c r="M274" s="103"/>
      <c r="N274" s="105"/>
      <c r="O274" s="106"/>
      <c r="P274" s="103"/>
      <c r="Q274" s="33"/>
      <c r="R274" s="38"/>
      <c r="S274" s="108"/>
      <c r="T274" s="109"/>
      <c r="U274" s="103"/>
      <c r="V274" s="103"/>
      <c r="W274" s="103"/>
      <c r="X274" s="111"/>
      <c r="Y274" s="111"/>
      <c r="Z274" s="111"/>
      <c r="AA274" s="103"/>
      <c r="AB274" s="53"/>
      <c r="AC274" s="54"/>
      <c r="AD274" s="54"/>
      <c r="AE274" s="54"/>
      <c r="AF274" s="54"/>
      <c r="AG274" s="54"/>
      <c r="AH274" s="54"/>
    </row>
    <row r="275" customFormat="false" ht="15" hidden="false" customHeight="true" outlineLevel="0" collapsed="false">
      <c r="B275" s="102"/>
      <c r="C275" s="14"/>
      <c r="D275" s="103"/>
      <c r="E275" s="33"/>
      <c r="F275" s="104"/>
      <c r="G275" s="33"/>
      <c r="H275" s="104"/>
      <c r="I275" s="36" t="n">
        <f aca="false">I273/2</f>
        <v>0</v>
      </c>
      <c r="J275" s="32"/>
      <c r="K275" s="32"/>
      <c r="L275" s="32"/>
      <c r="M275" s="37"/>
      <c r="N275" s="105"/>
      <c r="O275" s="38" t="n">
        <f aca="false">O273/500</f>
        <v>0</v>
      </c>
      <c r="P275" s="103"/>
      <c r="Q275" s="33"/>
      <c r="R275" s="38"/>
      <c r="S275" s="108"/>
      <c r="T275" s="54" t="n">
        <f aca="false">(N273/15.4323584)*(S273/3.28083989501312)*0.1</f>
        <v>0</v>
      </c>
      <c r="U275" s="103"/>
      <c r="V275" s="103"/>
      <c r="W275" s="103"/>
      <c r="X275" s="111"/>
      <c r="Y275" s="111"/>
      <c r="Z275" s="111"/>
      <c r="AA275" s="103"/>
      <c r="AB275" s="53"/>
      <c r="AC275" s="54"/>
      <c r="AD275" s="54"/>
      <c r="AE275" s="54"/>
      <c r="AF275" s="54"/>
      <c r="AG275" s="54"/>
      <c r="AH275" s="54"/>
    </row>
    <row r="276" customFormat="false" ht="15" hidden="false" customHeight="true" outlineLevel="0" collapsed="false">
      <c r="B276" s="102" t="n">
        <v>91</v>
      </c>
      <c r="C276" s="14" t="s">
        <v>111</v>
      </c>
      <c r="D276" s="103"/>
      <c r="E276" s="33"/>
      <c r="F276" s="104" t="n">
        <f aca="false">E276/15432.3584</f>
        <v>0</v>
      </c>
      <c r="G276" s="33"/>
      <c r="H276" s="104" t="n">
        <f aca="false">G276*F276</f>
        <v>0</v>
      </c>
      <c r="I276" s="36" t="n">
        <f aca="false">IFERROR(15432.3584/G276,0)</f>
        <v>0</v>
      </c>
      <c r="J276" s="103"/>
      <c r="K276" s="32"/>
      <c r="L276" s="32"/>
      <c r="M276" s="103"/>
      <c r="N276" s="105"/>
      <c r="O276" s="106"/>
      <c r="P276" s="103"/>
      <c r="Q276" s="107"/>
      <c r="R276" s="38" t="n">
        <f aca="false">Q277/100</f>
        <v>0</v>
      </c>
      <c r="S276" s="108"/>
      <c r="T276" s="109" t="n">
        <f aca="false">(N276*S276)/1000</f>
        <v>0</v>
      </c>
      <c r="U276" s="103"/>
      <c r="V276" s="103"/>
      <c r="W276" s="103"/>
      <c r="X276" s="111"/>
      <c r="Y276" s="111"/>
      <c r="Z276" s="111"/>
      <c r="AA276" s="103"/>
      <c r="AB276" s="53"/>
      <c r="AC276" s="54" t="n">
        <f aca="false">R276+O278+H276+J277</f>
        <v>0</v>
      </c>
      <c r="AD276" s="54" t="n">
        <f aca="false">AC276*20</f>
        <v>0</v>
      </c>
      <c r="AE276" s="54" t="n">
        <f aca="false">AC276*50</f>
        <v>0</v>
      </c>
      <c r="AF276" s="54" t="n">
        <f aca="false">AC276*250</f>
        <v>0</v>
      </c>
      <c r="AG276" s="54" t="n">
        <f aca="false">AC276*1000</f>
        <v>0</v>
      </c>
      <c r="AH276" s="54" t="n">
        <f aca="false">AC276*5000</f>
        <v>0</v>
      </c>
    </row>
    <row r="277" customFormat="false" ht="15" hidden="false" customHeight="true" outlineLevel="0" collapsed="false">
      <c r="B277" s="102"/>
      <c r="C277" s="14"/>
      <c r="D277" s="103"/>
      <c r="E277" s="33"/>
      <c r="F277" s="104"/>
      <c r="G277" s="33"/>
      <c r="H277" s="104"/>
      <c r="I277" s="36"/>
      <c r="J277" s="32"/>
      <c r="K277" s="32"/>
      <c r="L277" s="32"/>
      <c r="M277" s="103"/>
      <c r="N277" s="105"/>
      <c r="O277" s="106"/>
      <c r="P277" s="103"/>
      <c r="Q277" s="33"/>
      <c r="R277" s="38"/>
      <c r="S277" s="108"/>
      <c r="T277" s="109"/>
      <c r="U277" s="103"/>
      <c r="V277" s="103"/>
      <c r="W277" s="103"/>
      <c r="X277" s="111"/>
      <c r="Y277" s="111"/>
      <c r="Z277" s="111"/>
      <c r="AA277" s="103"/>
      <c r="AB277" s="53"/>
      <c r="AC277" s="54"/>
      <c r="AD277" s="54"/>
      <c r="AE277" s="54"/>
      <c r="AF277" s="54"/>
      <c r="AG277" s="54"/>
      <c r="AH277" s="54"/>
    </row>
    <row r="278" customFormat="false" ht="15" hidden="false" customHeight="true" outlineLevel="0" collapsed="false">
      <c r="B278" s="102"/>
      <c r="C278" s="14"/>
      <c r="D278" s="103"/>
      <c r="E278" s="33"/>
      <c r="F278" s="104"/>
      <c r="G278" s="33"/>
      <c r="H278" s="104"/>
      <c r="I278" s="36" t="n">
        <f aca="false">I276/2</f>
        <v>0</v>
      </c>
      <c r="J278" s="32"/>
      <c r="K278" s="32"/>
      <c r="L278" s="32"/>
      <c r="M278" s="37"/>
      <c r="N278" s="105"/>
      <c r="O278" s="38" t="n">
        <f aca="false">O276/500</f>
        <v>0</v>
      </c>
      <c r="P278" s="103"/>
      <c r="Q278" s="33"/>
      <c r="R278" s="38"/>
      <c r="S278" s="108"/>
      <c r="T278" s="54" t="n">
        <f aca="false">(N276/15.4323584)*(S276/3.28083989501312)*0.1</f>
        <v>0</v>
      </c>
      <c r="U278" s="103"/>
      <c r="V278" s="103"/>
      <c r="W278" s="103"/>
      <c r="X278" s="111"/>
      <c r="Y278" s="111"/>
      <c r="Z278" s="111"/>
      <c r="AA278" s="103"/>
      <c r="AB278" s="53"/>
      <c r="AC278" s="54"/>
      <c r="AD278" s="54"/>
      <c r="AE278" s="54"/>
      <c r="AF278" s="54"/>
      <c r="AG278" s="54"/>
      <c r="AH278" s="54"/>
    </row>
    <row r="279" customFormat="false" ht="15" hidden="false" customHeight="true" outlineLevel="0" collapsed="false">
      <c r="B279" s="102" t="n">
        <v>92</v>
      </c>
      <c r="C279" s="14" t="s">
        <v>111</v>
      </c>
      <c r="D279" s="103"/>
      <c r="E279" s="33"/>
      <c r="F279" s="104" t="n">
        <f aca="false">E279/15432.3584</f>
        <v>0</v>
      </c>
      <c r="G279" s="33"/>
      <c r="H279" s="104" t="n">
        <f aca="false">G279*F279</f>
        <v>0</v>
      </c>
      <c r="I279" s="36" t="n">
        <f aca="false">IFERROR(15432.3584/G279,0)</f>
        <v>0</v>
      </c>
      <c r="J279" s="103"/>
      <c r="K279" s="32"/>
      <c r="L279" s="32"/>
      <c r="M279" s="103"/>
      <c r="N279" s="105"/>
      <c r="O279" s="106"/>
      <c r="P279" s="103"/>
      <c r="Q279" s="107"/>
      <c r="R279" s="38" t="n">
        <f aca="false">Q280/100</f>
        <v>0</v>
      </c>
      <c r="S279" s="108"/>
      <c r="T279" s="109" t="n">
        <f aca="false">(N279*S279)/1000</f>
        <v>0</v>
      </c>
      <c r="U279" s="103"/>
      <c r="V279" s="103"/>
      <c r="W279" s="103"/>
      <c r="X279" s="111"/>
      <c r="Y279" s="111"/>
      <c r="Z279" s="111"/>
      <c r="AA279" s="103"/>
      <c r="AB279" s="53"/>
      <c r="AC279" s="54" t="n">
        <f aca="false">R279+O281+H279+J280</f>
        <v>0</v>
      </c>
      <c r="AD279" s="54" t="n">
        <f aca="false">AC279*20</f>
        <v>0</v>
      </c>
      <c r="AE279" s="54" t="n">
        <f aca="false">AC279*50</f>
        <v>0</v>
      </c>
      <c r="AF279" s="54" t="n">
        <f aca="false">AC279*250</f>
        <v>0</v>
      </c>
      <c r="AG279" s="54" t="n">
        <f aca="false">AC279*1000</f>
        <v>0</v>
      </c>
      <c r="AH279" s="54" t="n">
        <f aca="false">AC279*5000</f>
        <v>0</v>
      </c>
    </row>
    <row r="280" customFormat="false" ht="15" hidden="false" customHeight="true" outlineLevel="0" collapsed="false">
      <c r="B280" s="102"/>
      <c r="C280" s="14"/>
      <c r="D280" s="103"/>
      <c r="E280" s="33"/>
      <c r="F280" s="104"/>
      <c r="G280" s="33"/>
      <c r="H280" s="104"/>
      <c r="I280" s="36"/>
      <c r="J280" s="32"/>
      <c r="K280" s="32"/>
      <c r="L280" s="32"/>
      <c r="M280" s="103"/>
      <c r="N280" s="105"/>
      <c r="O280" s="106"/>
      <c r="P280" s="103"/>
      <c r="Q280" s="33"/>
      <c r="R280" s="38"/>
      <c r="S280" s="108"/>
      <c r="T280" s="109"/>
      <c r="U280" s="103"/>
      <c r="V280" s="103"/>
      <c r="W280" s="103"/>
      <c r="X280" s="111"/>
      <c r="Y280" s="111"/>
      <c r="Z280" s="111"/>
      <c r="AA280" s="103"/>
      <c r="AB280" s="53"/>
      <c r="AC280" s="54"/>
      <c r="AD280" s="54"/>
      <c r="AE280" s="54"/>
      <c r="AF280" s="54"/>
      <c r="AG280" s="54"/>
      <c r="AH280" s="54"/>
    </row>
    <row r="281" customFormat="false" ht="15" hidden="false" customHeight="true" outlineLevel="0" collapsed="false">
      <c r="B281" s="102"/>
      <c r="C281" s="14"/>
      <c r="D281" s="103"/>
      <c r="E281" s="33"/>
      <c r="F281" s="104"/>
      <c r="G281" s="33"/>
      <c r="H281" s="104"/>
      <c r="I281" s="36" t="n">
        <f aca="false">I279/2</f>
        <v>0</v>
      </c>
      <c r="J281" s="32"/>
      <c r="K281" s="32"/>
      <c r="L281" s="32"/>
      <c r="M281" s="37"/>
      <c r="N281" s="105"/>
      <c r="O281" s="38" t="n">
        <f aca="false">O279/500</f>
        <v>0</v>
      </c>
      <c r="P281" s="103"/>
      <c r="Q281" s="33"/>
      <c r="R281" s="38"/>
      <c r="S281" s="108"/>
      <c r="T281" s="54" t="n">
        <f aca="false">(N279/15.4323584)*(S279/3.28083989501312)*0.1</f>
        <v>0</v>
      </c>
      <c r="U281" s="103"/>
      <c r="V281" s="103"/>
      <c r="W281" s="103"/>
      <c r="X281" s="111"/>
      <c r="Y281" s="111"/>
      <c r="Z281" s="111"/>
      <c r="AA281" s="103"/>
      <c r="AB281" s="53"/>
      <c r="AC281" s="54"/>
      <c r="AD281" s="54"/>
      <c r="AE281" s="54"/>
      <c r="AF281" s="54"/>
      <c r="AG281" s="54"/>
      <c r="AH281" s="54"/>
    </row>
    <row r="282" customFormat="false" ht="15" hidden="false" customHeight="true" outlineLevel="0" collapsed="false">
      <c r="B282" s="102" t="n">
        <v>93</v>
      </c>
      <c r="C282" s="14" t="s">
        <v>111</v>
      </c>
      <c r="D282" s="103"/>
      <c r="E282" s="33"/>
      <c r="F282" s="104" t="n">
        <f aca="false">E282/15432.3584</f>
        <v>0</v>
      </c>
      <c r="G282" s="33"/>
      <c r="H282" s="104" t="n">
        <f aca="false">G282*F282</f>
        <v>0</v>
      </c>
      <c r="I282" s="36" t="n">
        <f aca="false">IFERROR(15432.3584/G282,0)</f>
        <v>0</v>
      </c>
      <c r="J282" s="103"/>
      <c r="K282" s="32"/>
      <c r="L282" s="32"/>
      <c r="M282" s="103"/>
      <c r="N282" s="105"/>
      <c r="O282" s="106"/>
      <c r="P282" s="103"/>
      <c r="Q282" s="107"/>
      <c r="R282" s="38" t="n">
        <f aca="false">Q283/100</f>
        <v>0</v>
      </c>
      <c r="S282" s="108"/>
      <c r="T282" s="109" t="n">
        <f aca="false">(N282*S282)/1000</f>
        <v>0</v>
      </c>
      <c r="U282" s="103"/>
      <c r="V282" s="103"/>
      <c r="W282" s="103"/>
      <c r="X282" s="111"/>
      <c r="Y282" s="111"/>
      <c r="Z282" s="111"/>
      <c r="AA282" s="103"/>
      <c r="AB282" s="53"/>
      <c r="AC282" s="54" t="n">
        <f aca="false">R282+O284+H282+J283</f>
        <v>0</v>
      </c>
      <c r="AD282" s="54" t="n">
        <f aca="false">AC282*20</f>
        <v>0</v>
      </c>
      <c r="AE282" s="54" t="n">
        <f aca="false">AC282*50</f>
        <v>0</v>
      </c>
      <c r="AF282" s="54" t="n">
        <f aca="false">AC282*250</f>
        <v>0</v>
      </c>
      <c r="AG282" s="54" t="n">
        <f aca="false">AC282*1000</f>
        <v>0</v>
      </c>
      <c r="AH282" s="54" t="n">
        <f aca="false">AC282*5000</f>
        <v>0</v>
      </c>
    </row>
    <row r="283" customFormat="false" ht="15" hidden="false" customHeight="true" outlineLevel="0" collapsed="false">
      <c r="B283" s="102"/>
      <c r="C283" s="14"/>
      <c r="D283" s="103"/>
      <c r="E283" s="33"/>
      <c r="F283" s="104"/>
      <c r="G283" s="33"/>
      <c r="H283" s="104"/>
      <c r="I283" s="36"/>
      <c r="J283" s="32"/>
      <c r="K283" s="32"/>
      <c r="L283" s="32"/>
      <c r="M283" s="103"/>
      <c r="N283" s="105"/>
      <c r="O283" s="106"/>
      <c r="P283" s="103"/>
      <c r="Q283" s="33"/>
      <c r="R283" s="38"/>
      <c r="S283" s="108"/>
      <c r="T283" s="109"/>
      <c r="U283" s="103"/>
      <c r="V283" s="103"/>
      <c r="W283" s="103"/>
      <c r="X283" s="111"/>
      <c r="Y283" s="111"/>
      <c r="Z283" s="111"/>
      <c r="AA283" s="103"/>
      <c r="AB283" s="53"/>
      <c r="AC283" s="54"/>
      <c r="AD283" s="54"/>
      <c r="AE283" s="54"/>
      <c r="AF283" s="54"/>
      <c r="AG283" s="54"/>
      <c r="AH283" s="54"/>
    </row>
    <row r="284" customFormat="false" ht="15" hidden="false" customHeight="true" outlineLevel="0" collapsed="false">
      <c r="B284" s="102"/>
      <c r="C284" s="14"/>
      <c r="D284" s="103"/>
      <c r="E284" s="33"/>
      <c r="F284" s="104"/>
      <c r="G284" s="33"/>
      <c r="H284" s="104"/>
      <c r="I284" s="36" t="n">
        <f aca="false">I282/2</f>
        <v>0</v>
      </c>
      <c r="J284" s="32"/>
      <c r="K284" s="32"/>
      <c r="L284" s="32"/>
      <c r="M284" s="37"/>
      <c r="N284" s="105"/>
      <c r="O284" s="38" t="n">
        <f aca="false">O282/500</f>
        <v>0</v>
      </c>
      <c r="P284" s="103"/>
      <c r="Q284" s="33"/>
      <c r="R284" s="38"/>
      <c r="S284" s="108"/>
      <c r="T284" s="54" t="n">
        <f aca="false">(N282/15.4323584)*(S282/3.28083989501312)*0.1</f>
        <v>0</v>
      </c>
      <c r="U284" s="103"/>
      <c r="V284" s="103"/>
      <c r="W284" s="103"/>
      <c r="X284" s="111"/>
      <c r="Y284" s="111"/>
      <c r="Z284" s="111"/>
      <c r="AA284" s="103"/>
      <c r="AB284" s="53"/>
      <c r="AC284" s="54"/>
      <c r="AD284" s="54"/>
      <c r="AE284" s="54"/>
      <c r="AF284" s="54"/>
      <c r="AG284" s="54"/>
      <c r="AH284" s="54"/>
    </row>
    <row r="285" customFormat="false" ht="15" hidden="false" customHeight="true" outlineLevel="0" collapsed="false">
      <c r="B285" s="102" t="n">
        <v>94</v>
      </c>
      <c r="C285" s="14" t="s">
        <v>111</v>
      </c>
      <c r="D285" s="103"/>
      <c r="E285" s="33"/>
      <c r="F285" s="104" t="n">
        <f aca="false">E285/15432.3584</f>
        <v>0</v>
      </c>
      <c r="G285" s="33"/>
      <c r="H285" s="104" t="n">
        <f aca="false">G285*F285</f>
        <v>0</v>
      </c>
      <c r="I285" s="36" t="n">
        <f aca="false">IFERROR(15432.3584/G285,0)</f>
        <v>0</v>
      </c>
      <c r="J285" s="103"/>
      <c r="K285" s="32"/>
      <c r="L285" s="32"/>
      <c r="M285" s="103"/>
      <c r="N285" s="105"/>
      <c r="O285" s="106"/>
      <c r="P285" s="103"/>
      <c r="Q285" s="107"/>
      <c r="R285" s="38" t="n">
        <f aca="false">Q286/100</f>
        <v>0</v>
      </c>
      <c r="S285" s="108"/>
      <c r="T285" s="109" t="n">
        <f aca="false">(N285*S285)/1000</f>
        <v>0</v>
      </c>
      <c r="U285" s="103"/>
      <c r="V285" s="103"/>
      <c r="W285" s="103"/>
      <c r="X285" s="111"/>
      <c r="Y285" s="111"/>
      <c r="Z285" s="111"/>
      <c r="AA285" s="103"/>
      <c r="AB285" s="53"/>
      <c r="AC285" s="54" t="n">
        <f aca="false">R285+O287+H285+J286</f>
        <v>0</v>
      </c>
      <c r="AD285" s="54" t="n">
        <f aca="false">AC285*20</f>
        <v>0</v>
      </c>
      <c r="AE285" s="54" t="n">
        <f aca="false">AC285*50</f>
        <v>0</v>
      </c>
      <c r="AF285" s="54" t="n">
        <f aca="false">AC285*250</f>
        <v>0</v>
      </c>
      <c r="AG285" s="54" t="n">
        <f aca="false">AC285*1000</f>
        <v>0</v>
      </c>
      <c r="AH285" s="54" t="n">
        <f aca="false">AC285*5000</f>
        <v>0</v>
      </c>
    </row>
    <row r="286" customFormat="false" ht="15" hidden="false" customHeight="true" outlineLevel="0" collapsed="false">
      <c r="B286" s="102"/>
      <c r="C286" s="14"/>
      <c r="D286" s="103"/>
      <c r="E286" s="33"/>
      <c r="F286" s="104"/>
      <c r="G286" s="33"/>
      <c r="H286" s="104"/>
      <c r="I286" s="36"/>
      <c r="J286" s="32"/>
      <c r="K286" s="32"/>
      <c r="L286" s="32"/>
      <c r="M286" s="103"/>
      <c r="N286" s="105"/>
      <c r="O286" s="106"/>
      <c r="P286" s="103"/>
      <c r="Q286" s="33"/>
      <c r="R286" s="38"/>
      <c r="S286" s="108"/>
      <c r="T286" s="109"/>
      <c r="U286" s="103"/>
      <c r="V286" s="103"/>
      <c r="W286" s="103"/>
      <c r="X286" s="111"/>
      <c r="Y286" s="111"/>
      <c r="Z286" s="111"/>
      <c r="AA286" s="103"/>
      <c r="AB286" s="53"/>
      <c r="AC286" s="54"/>
      <c r="AD286" s="54"/>
      <c r="AE286" s="54"/>
      <c r="AF286" s="54"/>
      <c r="AG286" s="54"/>
      <c r="AH286" s="54"/>
    </row>
    <row r="287" customFormat="false" ht="15" hidden="false" customHeight="true" outlineLevel="0" collapsed="false">
      <c r="B287" s="102"/>
      <c r="C287" s="14"/>
      <c r="D287" s="103"/>
      <c r="E287" s="33"/>
      <c r="F287" s="104"/>
      <c r="G287" s="33"/>
      <c r="H287" s="104"/>
      <c r="I287" s="36" t="n">
        <f aca="false">I285/2</f>
        <v>0</v>
      </c>
      <c r="J287" s="32"/>
      <c r="K287" s="32"/>
      <c r="L287" s="32"/>
      <c r="M287" s="37"/>
      <c r="N287" s="105"/>
      <c r="O287" s="38" t="n">
        <f aca="false">O285/500</f>
        <v>0</v>
      </c>
      <c r="P287" s="103"/>
      <c r="Q287" s="33"/>
      <c r="R287" s="38"/>
      <c r="S287" s="108"/>
      <c r="T287" s="54" t="n">
        <f aca="false">(N285/15.4323584)*(S285/3.28083989501312)*0.1</f>
        <v>0</v>
      </c>
      <c r="U287" s="103"/>
      <c r="V287" s="103"/>
      <c r="W287" s="103"/>
      <c r="X287" s="111"/>
      <c r="Y287" s="111"/>
      <c r="Z287" s="111"/>
      <c r="AA287" s="103"/>
      <c r="AB287" s="53"/>
      <c r="AC287" s="54"/>
      <c r="AD287" s="54"/>
      <c r="AE287" s="54"/>
      <c r="AF287" s="54"/>
      <c r="AG287" s="54"/>
      <c r="AH287" s="54"/>
    </row>
    <row r="288" customFormat="false" ht="15" hidden="false" customHeight="true" outlineLevel="0" collapsed="false">
      <c r="B288" s="102" t="n">
        <v>95</v>
      </c>
      <c r="C288" s="14" t="s">
        <v>111</v>
      </c>
      <c r="D288" s="103"/>
      <c r="E288" s="33"/>
      <c r="F288" s="104" t="n">
        <f aca="false">E288/15432.3584</f>
        <v>0</v>
      </c>
      <c r="G288" s="33"/>
      <c r="H288" s="104" t="n">
        <f aca="false">G288*F288</f>
        <v>0</v>
      </c>
      <c r="I288" s="36" t="n">
        <f aca="false">IFERROR(15432.3584/G288,0)</f>
        <v>0</v>
      </c>
      <c r="J288" s="103"/>
      <c r="K288" s="32"/>
      <c r="L288" s="32"/>
      <c r="M288" s="103"/>
      <c r="N288" s="105"/>
      <c r="O288" s="106"/>
      <c r="P288" s="103"/>
      <c r="Q288" s="107"/>
      <c r="R288" s="38" t="n">
        <f aca="false">Q289/100</f>
        <v>0</v>
      </c>
      <c r="S288" s="108"/>
      <c r="T288" s="109" t="n">
        <f aca="false">(N288*S288)/1000</f>
        <v>0</v>
      </c>
      <c r="U288" s="103"/>
      <c r="V288" s="103"/>
      <c r="W288" s="103"/>
      <c r="X288" s="111"/>
      <c r="Y288" s="111"/>
      <c r="Z288" s="111"/>
      <c r="AA288" s="103"/>
      <c r="AB288" s="53"/>
      <c r="AC288" s="54" t="n">
        <f aca="false">R288+O290+H288+J289</f>
        <v>0</v>
      </c>
      <c r="AD288" s="54" t="n">
        <f aca="false">AC288*20</f>
        <v>0</v>
      </c>
      <c r="AE288" s="54" t="n">
        <f aca="false">AC288*50</f>
        <v>0</v>
      </c>
      <c r="AF288" s="54" t="n">
        <f aca="false">AC288*250</f>
        <v>0</v>
      </c>
      <c r="AG288" s="54" t="n">
        <f aca="false">AC288*1000</f>
        <v>0</v>
      </c>
      <c r="AH288" s="54" t="n">
        <f aca="false">AC288*5000</f>
        <v>0</v>
      </c>
    </row>
    <row r="289" customFormat="false" ht="15" hidden="false" customHeight="true" outlineLevel="0" collapsed="false">
      <c r="B289" s="102"/>
      <c r="C289" s="14"/>
      <c r="D289" s="103"/>
      <c r="E289" s="33"/>
      <c r="F289" s="104"/>
      <c r="G289" s="33"/>
      <c r="H289" s="104"/>
      <c r="I289" s="36"/>
      <c r="J289" s="32"/>
      <c r="K289" s="32"/>
      <c r="L289" s="32"/>
      <c r="M289" s="103"/>
      <c r="N289" s="105"/>
      <c r="O289" s="106"/>
      <c r="P289" s="103"/>
      <c r="Q289" s="33"/>
      <c r="R289" s="38"/>
      <c r="S289" s="108"/>
      <c r="T289" s="109"/>
      <c r="U289" s="103"/>
      <c r="V289" s="103"/>
      <c r="W289" s="103"/>
      <c r="X289" s="111"/>
      <c r="Y289" s="111"/>
      <c r="Z289" s="111"/>
      <c r="AA289" s="103"/>
      <c r="AB289" s="53"/>
      <c r="AC289" s="54"/>
      <c r="AD289" s="54"/>
      <c r="AE289" s="54"/>
      <c r="AF289" s="54"/>
      <c r="AG289" s="54"/>
      <c r="AH289" s="54"/>
    </row>
    <row r="290" customFormat="false" ht="15" hidden="false" customHeight="true" outlineLevel="0" collapsed="false">
      <c r="B290" s="102"/>
      <c r="C290" s="14"/>
      <c r="D290" s="103"/>
      <c r="E290" s="33"/>
      <c r="F290" s="104"/>
      <c r="G290" s="33"/>
      <c r="H290" s="104"/>
      <c r="I290" s="36" t="n">
        <f aca="false">I288/2</f>
        <v>0</v>
      </c>
      <c r="J290" s="32"/>
      <c r="K290" s="32"/>
      <c r="L290" s="32"/>
      <c r="M290" s="37"/>
      <c r="N290" s="105"/>
      <c r="O290" s="38" t="n">
        <f aca="false">O288/500</f>
        <v>0</v>
      </c>
      <c r="P290" s="103"/>
      <c r="Q290" s="33"/>
      <c r="R290" s="38"/>
      <c r="S290" s="108"/>
      <c r="T290" s="54" t="n">
        <f aca="false">(N288/15.4323584)*(S288/3.28083989501312)*0.1</f>
        <v>0</v>
      </c>
      <c r="U290" s="103"/>
      <c r="V290" s="103"/>
      <c r="W290" s="103"/>
      <c r="X290" s="111"/>
      <c r="Y290" s="111"/>
      <c r="Z290" s="111"/>
      <c r="AA290" s="103"/>
      <c r="AB290" s="53"/>
      <c r="AC290" s="54"/>
      <c r="AD290" s="54"/>
      <c r="AE290" s="54"/>
      <c r="AF290" s="54"/>
      <c r="AG290" s="54"/>
      <c r="AH290" s="54"/>
    </row>
    <row r="291" customFormat="false" ht="15" hidden="false" customHeight="true" outlineLevel="0" collapsed="false">
      <c r="B291" s="102" t="n">
        <v>96</v>
      </c>
      <c r="C291" s="14" t="s">
        <v>111</v>
      </c>
      <c r="D291" s="103"/>
      <c r="E291" s="33"/>
      <c r="F291" s="104" t="n">
        <f aca="false">E291/15432.3584</f>
        <v>0</v>
      </c>
      <c r="G291" s="33"/>
      <c r="H291" s="104" t="n">
        <f aca="false">G291*F291</f>
        <v>0</v>
      </c>
      <c r="I291" s="36" t="n">
        <f aca="false">IFERROR(15432.3584/G291,0)</f>
        <v>0</v>
      </c>
      <c r="J291" s="103"/>
      <c r="K291" s="32"/>
      <c r="L291" s="32"/>
      <c r="M291" s="103"/>
      <c r="N291" s="105"/>
      <c r="O291" s="106"/>
      <c r="P291" s="103"/>
      <c r="Q291" s="107"/>
      <c r="R291" s="38" t="n">
        <f aca="false">Q292/100</f>
        <v>0</v>
      </c>
      <c r="S291" s="108"/>
      <c r="T291" s="109" t="n">
        <f aca="false">(N291*S291)/1000</f>
        <v>0</v>
      </c>
      <c r="U291" s="103"/>
      <c r="V291" s="103"/>
      <c r="W291" s="103"/>
      <c r="X291" s="111"/>
      <c r="Y291" s="111"/>
      <c r="Z291" s="111"/>
      <c r="AA291" s="103"/>
      <c r="AB291" s="53"/>
      <c r="AC291" s="54" t="n">
        <f aca="false">R291+O293+H291+J292</f>
        <v>0</v>
      </c>
      <c r="AD291" s="54" t="n">
        <f aca="false">AC291*20</f>
        <v>0</v>
      </c>
      <c r="AE291" s="54" t="n">
        <f aca="false">AC291*50</f>
        <v>0</v>
      </c>
      <c r="AF291" s="54" t="n">
        <f aca="false">AC291*250</f>
        <v>0</v>
      </c>
      <c r="AG291" s="54" t="n">
        <f aca="false">AC291*1000</f>
        <v>0</v>
      </c>
      <c r="AH291" s="54" t="n">
        <f aca="false">AC291*5000</f>
        <v>0</v>
      </c>
    </row>
    <row r="292" customFormat="false" ht="15" hidden="false" customHeight="true" outlineLevel="0" collapsed="false">
      <c r="B292" s="102"/>
      <c r="C292" s="14"/>
      <c r="D292" s="103"/>
      <c r="E292" s="33"/>
      <c r="F292" s="104"/>
      <c r="G292" s="33"/>
      <c r="H292" s="104"/>
      <c r="I292" s="36"/>
      <c r="J292" s="32"/>
      <c r="K292" s="32"/>
      <c r="L292" s="32"/>
      <c r="M292" s="103"/>
      <c r="N292" s="105"/>
      <c r="O292" s="106"/>
      <c r="P292" s="103"/>
      <c r="Q292" s="33"/>
      <c r="R292" s="38"/>
      <c r="S292" s="108"/>
      <c r="T292" s="109"/>
      <c r="U292" s="103"/>
      <c r="V292" s="103"/>
      <c r="W292" s="103"/>
      <c r="X292" s="111"/>
      <c r="Y292" s="111"/>
      <c r="Z292" s="111"/>
      <c r="AA292" s="103"/>
      <c r="AB292" s="53"/>
      <c r="AC292" s="54"/>
      <c r="AD292" s="54"/>
      <c r="AE292" s="54"/>
      <c r="AF292" s="54"/>
      <c r="AG292" s="54"/>
      <c r="AH292" s="54"/>
    </row>
    <row r="293" customFormat="false" ht="15" hidden="false" customHeight="true" outlineLevel="0" collapsed="false">
      <c r="B293" s="102"/>
      <c r="C293" s="14"/>
      <c r="D293" s="103"/>
      <c r="E293" s="33"/>
      <c r="F293" s="104"/>
      <c r="G293" s="33"/>
      <c r="H293" s="104"/>
      <c r="I293" s="36" t="n">
        <f aca="false">I291/2</f>
        <v>0</v>
      </c>
      <c r="J293" s="32"/>
      <c r="K293" s="32"/>
      <c r="L293" s="32"/>
      <c r="M293" s="37"/>
      <c r="N293" s="105"/>
      <c r="O293" s="38" t="n">
        <f aca="false">O291/500</f>
        <v>0</v>
      </c>
      <c r="P293" s="103"/>
      <c r="Q293" s="33"/>
      <c r="R293" s="38"/>
      <c r="S293" s="108"/>
      <c r="T293" s="54" t="n">
        <f aca="false">(N291/15.4323584)*(S291/3.28083989501312)*0.1</f>
        <v>0</v>
      </c>
      <c r="U293" s="103"/>
      <c r="V293" s="103"/>
      <c r="W293" s="103"/>
      <c r="X293" s="111"/>
      <c r="Y293" s="111"/>
      <c r="Z293" s="111"/>
      <c r="AA293" s="103"/>
      <c r="AB293" s="53"/>
      <c r="AC293" s="54"/>
      <c r="AD293" s="54"/>
      <c r="AE293" s="54"/>
      <c r="AF293" s="54"/>
      <c r="AG293" s="54"/>
      <c r="AH293" s="54"/>
    </row>
    <row r="294" customFormat="false" ht="15" hidden="false" customHeight="true" outlineLevel="0" collapsed="false">
      <c r="B294" s="102" t="n">
        <v>97</v>
      </c>
      <c r="C294" s="14" t="s">
        <v>111</v>
      </c>
      <c r="D294" s="103"/>
      <c r="E294" s="33"/>
      <c r="F294" s="104" t="n">
        <f aca="false">E294/15432.3584</f>
        <v>0</v>
      </c>
      <c r="G294" s="33"/>
      <c r="H294" s="104" t="n">
        <f aca="false">G294*F294</f>
        <v>0</v>
      </c>
      <c r="I294" s="36" t="n">
        <f aca="false">IFERROR(15432.3584/G294,0)</f>
        <v>0</v>
      </c>
      <c r="J294" s="103"/>
      <c r="K294" s="32"/>
      <c r="L294" s="32"/>
      <c r="M294" s="103"/>
      <c r="N294" s="105"/>
      <c r="O294" s="106"/>
      <c r="P294" s="103"/>
      <c r="Q294" s="107"/>
      <c r="R294" s="38" t="n">
        <f aca="false">Q295/100</f>
        <v>0</v>
      </c>
      <c r="S294" s="108"/>
      <c r="T294" s="109" t="n">
        <f aca="false">(N294*S294)/1000</f>
        <v>0</v>
      </c>
      <c r="U294" s="103"/>
      <c r="V294" s="103"/>
      <c r="W294" s="103"/>
      <c r="X294" s="111"/>
      <c r="Y294" s="111"/>
      <c r="Z294" s="111"/>
      <c r="AA294" s="103"/>
      <c r="AB294" s="53"/>
      <c r="AC294" s="54" t="n">
        <f aca="false">R294+O296+H294+J295</f>
        <v>0</v>
      </c>
      <c r="AD294" s="54" t="n">
        <f aca="false">AC294*20</f>
        <v>0</v>
      </c>
      <c r="AE294" s="54" t="n">
        <f aca="false">AC294*50</f>
        <v>0</v>
      </c>
      <c r="AF294" s="54" t="n">
        <f aca="false">AC294*250</f>
        <v>0</v>
      </c>
      <c r="AG294" s="54" t="n">
        <f aca="false">AC294*1000</f>
        <v>0</v>
      </c>
      <c r="AH294" s="54" t="n">
        <f aca="false">AC294*5000</f>
        <v>0</v>
      </c>
    </row>
    <row r="295" customFormat="false" ht="15" hidden="false" customHeight="true" outlineLevel="0" collapsed="false">
      <c r="B295" s="102"/>
      <c r="C295" s="14"/>
      <c r="D295" s="103"/>
      <c r="E295" s="33"/>
      <c r="F295" s="104"/>
      <c r="G295" s="33"/>
      <c r="H295" s="104"/>
      <c r="I295" s="36"/>
      <c r="J295" s="32"/>
      <c r="K295" s="32"/>
      <c r="L295" s="32"/>
      <c r="M295" s="103"/>
      <c r="N295" s="105"/>
      <c r="O295" s="106"/>
      <c r="P295" s="103"/>
      <c r="Q295" s="33"/>
      <c r="R295" s="38"/>
      <c r="S295" s="108"/>
      <c r="T295" s="109"/>
      <c r="U295" s="103"/>
      <c r="V295" s="103"/>
      <c r="W295" s="103"/>
      <c r="X295" s="111"/>
      <c r="Y295" s="111"/>
      <c r="Z295" s="111"/>
      <c r="AA295" s="103"/>
      <c r="AB295" s="53"/>
      <c r="AC295" s="54"/>
      <c r="AD295" s="54"/>
      <c r="AE295" s="54"/>
      <c r="AF295" s="54"/>
      <c r="AG295" s="54"/>
      <c r="AH295" s="54"/>
    </row>
    <row r="296" customFormat="false" ht="15" hidden="false" customHeight="true" outlineLevel="0" collapsed="false">
      <c r="B296" s="102"/>
      <c r="C296" s="14"/>
      <c r="D296" s="103"/>
      <c r="E296" s="33"/>
      <c r="F296" s="104"/>
      <c r="G296" s="33"/>
      <c r="H296" s="104"/>
      <c r="I296" s="36" t="n">
        <f aca="false">I294/2</f>
        <v>0</v>
      </c>
      <c r="J296" s="32"/>
      <c r="K296" s="32"/>
      <c r="L296" s="32"/>
      <c r="M296" s="37"/>
      <c r="N296" s="105"/>
      <c r="O296" s="38" t="n">
        <f aca="false">O294/500</f>
        <v>0</v>
      </c>
      <c r="P296" s="103"/>
      <c r="Q296" s="33"/>
      <c r="R296" s="38"/>
      <c r="S296" s="108"/>
      <c r="T296" s="54" t="n">
        <f aca="false">(N294/15.4323584)*(S294/3.28083989501312)*0.1</f>
        <v>0</v>
      </c>
      <c r="U296" s="103"/>
      <c r="V296" s="103"/>
      <c r="W296" s="103"/>
      <c r="X296" s="111"/>
      <c r="Y296" s="111"/>
      <c r="Z296" s="111"/>
      <c r="AA296" s="103"/>
      <c r="AB296" s="53"/>
      <c r="AC296" s="54"/>
      <c r="AD296" s="54"/>
      <c r="AE296" s="54"/>
      <c r="AF296" s="54"/>
      <c r="AG296" s="54"/>
      <c r="AH296" s="54"/>
    </row>
    <row r="297" customFormat="false" ht="15" hidden="false" customHeight="true" outlineLevel="0" collapsed="false">
      <c r="B297" s="102" t="n">
        <v>98</v>
      </c>
      <c r="C297" s="14" t="s">
        <v>111</v>
      </c>
      <c r="D297" s="103"/>
      <c r="E297" s="33"/>
      <c r="F297" s="104" t="n">
        <f aca="false">E297/15432.3584</f>
        <v>0</v>
      </c>
      <c r="G297" s="33"/>
      <c r="H297" s="104" t="n">
        <f aca="false">G297*F297</f>
        <v>0</v>
      </c>
      <c r="I297" s="36" t="n">
        <f aca="false">IFERROR(15432.3584/G297,0)</f>
        <v>0</v>
      </c>
      <c r="J297" s="103"/>
      <c r="K297" s="32"/>
      <c r="L297" s="32"/>
      <c r="M297" s="103"/>
      <c r="N297" s="105"/>
      <c r="O297" s="106"/>
      <c r="P297" s="103"/>
      <c r="Q297" s="107"/>
      <c r="R297" s="38" t="n">
        <f aca="false">Q298/100</f>
        <v>0</v>
      </c>
      <c r="S297" s="108"/>
      <c r="T297" s="109" t="n">
        <f aca="false">(N297*S297)/1000</f>
        <v>0</v>
      </c>
      <c r="U297" s="103"/>
      <c r="V297" s="103"/>
      <c r="W297" s="103"/>
      <c r="X297" s="111"/>
      <c r="Y297" s="111"/>
      <c r="Z297" s="111"/>
      <c r="AA297" s="103"/>
      <c r="AB297" s="53"/>
      <c r="AC297" s="54" t="n">
        <f aca="false">R297+O299+H297+J298</f>
        <v>0</v>
      </c>
      <c r="AD297" s="54" t="n">
        <f aca="false">AC297*20</f>
        <v>0</v>
      </c>
      <c r="AE297" s="54" t="n">
        <f aca="false">AC297*50</f>
        <v>0</v>
      </c>
      <c r="AF297" s="54" t="n">
        <f aca="false">AC297*250</f>
        <v>0</v>
      </c>
      <c r="AG297" s="54" t="n">
        <f aca="false">AC297*1000</f>
        <v>0</v>
      </c>
      <c r="AH297" s="54" t="n">
        <f aca="false">AC297*5000</f>
        <v>0</v>
      </c>
    </row>
    <row r="298" customFormat="false" ht="15" hidden="false" customHeight="true" outlineLevel="0" collapsed="false">
      <c r="B298" s="102"/>
      <c r="C298" s="14"/>
      <c r="D298" s="103"/>
      <c r="E298" s="33"/>
      <c r="F298" s="104"/>
      <c r="G298" s="33"/>
      <c r="H298" s="104"/>
      <c r="I298" s="36"/>
      <c r="J298" s="32"/>
      <c r="K298" s="32"/>
      <c r="L298" s="32"/>
      <c r="M298" s="103"/>
      <c r="N298" s="105"/>
      <c r="O298" s="106"/>
      <c r="P298" s="103"/>
      <c r="Q298" s="33"/>
      <c r="R298" s="38"/>
      <c r="S298" s="108"/>
      <c r="T298" s="109"/>
      <c r="U298" s="103"/>
      <c r="V298" s="103"/>
      <c r="W298" s="103"/>
      <c r="X298" s="111"/>
      <c r="Y298" s="111"/>
      <c r="Z298" s="111"/>
      <c r="AA298" s="103"/>
      <c r="AB298" s="53"/>
      <c r="AC298" s="54"/>
      <c r="AD298" s="54"/>
      <c r="AE298" s="54"/>
      <c r="AF298" s="54"/>
      <c r="AG298" s="54"/>
      <c r="AH298" s="54"/>
    </row>
    <row r="299" customFormat="false" ht="15" hidden="false" customHeight="true" outlineLevel="0" collapsed="false">
      <c r="B299" s="102"/>
      <c r="C299" s="14"/>
      <c r="D299" s="103"/>
      <c r="E299" s="33"/>
      <c r="F299" s="104"/>
      <c r="G299" s="33"/>
      <c r="H299" s="104"/>
      <c r="I299" s="36" t="n">
        <f aca="false">I297/2</f>
        <v>0</v>
      </c>
      <c r="J299" s="32"/>
      <c r="K299" s="32"/>
      <c r="L299" s="32"/>
      <c r="M299" s="37"/>
      <c r="N299" s="105"/>
      <c r="O299" s="38" t="n">
        <f aca="false">O297/500</f>
        <v>0</v>
      </c>
      <c r="P299" s="103"/>
      <c r="Q299" s="33"/>
      <c r="R299" s="38"/>
      <c r="S299" s="108"/>
      <c r="T299" s="54" t="n">
        <f aca="false">(N297/15.4323584)*(S297/3.28083989501312)*0.1</f>
        <v>0</v>
      </c>
      <c r="U299" s="103"/>
      <c r="V299" s="103"/>
      <c r="W299" s="103"/>
      <c r="X299" s="111"/>
      <c r="Y299" s="111"/>
      <c r="Z299" s="111"/>
      <c r="AA299" s="103"/>
      <c r="AB299" s="53"/>
      <c r="AC299" s="54"/>
      <c r="AD299" s="54"/>
      <c r="AE299" s="54"/>
      <c r="AF299" s="54"/>
      <c r="AG299" s="54"/>
      <c r="AH299" s="54"/>
    </row>
    <row r="300" customFormat="false" ht="15" hidden="false" customHeight="true" outlineLevel="0" collapsed="false">
      <c r="B300" s="102" t="n">
        <v>99</v>
      </c>
      <c r="C300" s="14" t="s">
        <v>111</v>
      </c>
      <c r="D300" s="103"/>
      <c r="E300" s="33"/>
      <c r="F300" s="104" t="n">
        <f aca="false">E300/15432.3584</f>
        <v>0</v>
      </c>
      <c r="G300" s="33"/>
      <c r="H300" s="104" t="n">
        <f aca="false">G300*F300</f>
        <v>0</v>
      </c>
      <c r="I300" s="36" t="n">
        <f aca="false">IFERROR(15432.3584/G300,0)</f>
        <v>0</v>
      </c>
      <c r="J300" s="103"/>
      <c r="K300" s="32"/>
      <c r="L300" s="32"/>
      <c r="M300" s="103"/>
      <c r="N300" s="105"/>
      <c r="O300" s="106"/>
      <c r="P300" s="103"/>
      <c r="Q300" s="107"/>
      <c r="R300" s="38" t="n">
        <f aca="false">Q301/100</f>
        <v>0</v>
      </c>
      <c r="S300" s="108"/>
      <c r="T300" s="109" t="n">
        <f aca="false">(N300*S300)/1000</f>
        <v>0</v>
      </c>
      <c r="U300" s="103"/>
      <c r="V300" s="103"/>
      <c r="W300" s="103"/>
      <c r="X300" s="111"/>
      <c r="Y300" s="111"/>
      <c r="Z300" s="111"/>
      <c r="AA300" s="103"/>
      <c r="AB300" s="53"/>
      <c r="AC300" s="54" t="n">
        <f aca="false">R300+O302+H300+J301</f>
        <v>0</v>
      </c>
      <c r="AD300" s="54" t="n">
        <f aca="false">AC300*20</f>
        <v>0</v>
      </c>
      <c r="AE300" s="54" t="n">
        <f aca="false">AC300*50</f>
        <v>0</v>
      </c>
      <c r="AF300" s="54" t="n">
        <f aca="false">AC300*250</f>
        <v>0</v>
      </c>
      <c r="AG300" s="54" t="n">
        <f aca="false">AC300*1000</f>
        <v>0</v>
      </c>
      <c r="AH300" s="54" t="n">
        <f aca="false">AC300*5000</f>
        <v>0</v>
      </c>
    </row>
    <row r="301" customFormat="false" ht="15" hidden="false" customHeight="true" outlineLevel="0" collapsed="false">
      <c r="B301" s="102"/>
      <c r="C301" s="14"/>
      <c r="D301" s="103"/>
      <c r="E301" s="33"/>
      <c r="F301" s="104"/>
      <c r="G301" s="33"/>
      <c r="H301" s="104"/>
      <c r="I301" s="36"/>
      <c r="J301" s="32"/>
      <c r="K301" s="32"/>
      <c r="L301" s="32"/>
      <c r="M301" s="103"/>
      <c r="N301" s="105"/>
      <c r="O301" s="106"/>
      <c r="P301" s="103"/>
      <c r="Q301" s="33"/>
      <c r="R301" s="38"/>
      <c r="S301" s="108"/>
      <c r="T301" s="109"/>
      <c r="U301" s="103"/>
      <c r="V301" s="103"/>
      <c r="W301" s="103"/>
      <c r="X301" s="111"/>
      <c r="Y301" s="111"/>
      <c r="Z301" s="111"/>
      <c r="AA301" s="103"/>
      <c r="AB301" s="53"/>
      <c r="AC301" s="54"/>
      <c r="AD301" s="54"/>
      <c r="AE301" s="54"/>
      <c r="AF301" s="54"/>
      <c r="AG301" s="54"/>
      <c r="AH301" s="54"/>
    </row>
    <row r="302" customFormat="false" ht="15" hidden="false" customHeight="true" outlineLevel="0" collapsed="false">
      <c r="B302" s="102"/>
      <c r="C302" s="14"/>
      <c r="D302" s="103"/>
      <c r="E302" s="33"/>
      <c r="F302" s="104"/>
      <c r="G302" s="33"/>
      <c r="H302" s="104"/>
      <c r="I302" s="36" t="n">
        <f aca="false">I300/2</f>
        <v>0</v>
      </c>
      <c r="J302" s="32"/>
      <c r="K302" s="32"/>
      <c r="L302" s="32"/>
      <c r="M302" s="37"/>
      <c r="N302" s="105"/>
      <c r="O302" s="38" t="n">
        <f aca="false">O300/500</f>
        <v>0</v>
      </c>
      <c r="P302" s="103"/>
      <c r="Q302" s="33"/>
      <c r="R302" s="38"/>
      <c r="S302" s="108"/>
      <c r="T302" s="54" t="n">
        <f aca="false">(N300/15.4323584)*(S300/3.28083989501312)*0.1</f>
        <v>0</v>
      </c>
      <c r="U302" s="103"/>
      <c r="V302" s="103"/>
      <c r="W302" s="103"/>
      <c r="X302" s="111"/>
      <c r="Y302" s="111"/>
      <c r="Z302" s="111"/>
      <c r="AA302" s="103"/>
      <c r="AB302" s="53"/>
      <c r="AC302" s="54"/>
      <c r="AD302" s="54"/>
      <c r="AE302" s="54"/>
      <c r="AF302" s="54"/>
      <c r="AG302" s="54"/>
      <c r="AH302" s="54"/>
    </row>
    <row r="303" customFormat="false" ht="15" hidden="false" customHeight="true" outlineLevel="0" collapsed="false">
      <c r="B303" s="102" t="n">
        <v>100</v>
      </c>
      <c r="C303" s="14" t="s">
        <v>111</v>
      </c>
      <c r="D303" s="103"/>
      <c r="E303" s="33"/>
      <c r="F303" s="104" t="n">
        <f aca="false">E303/15432.3584</f>
        <v>0</v>
      </c>
      <c r="G303" s="33"/>
      <c r="H303" s="104" t="n">
        <f aca="false">G303*F303</f>
        <v>0</v>
      </c>
      <c r="I303" s="36" t="n">
        <f aca="false">IFERROR(15432.3584/G303,0)</f>
        <v>0</v>
      </c>
      <c r="J303" s="103"/>
      <c r="K303" s="32"/>
      <c r="L303" s="32"/>
      <c r="M303" s="103"/>
      <c r="N303" s="145"/>
      <c r="O303" s="106"/>
      <c r="P303" s="103"/>
      <c r="Q303" s="107"/>
      <c r="R303" s="38" t="n">
        <f aca="false">Q304/100</f>
        <v>0</v>
      </c>
      <c r="S303" s="108"/>
      <c r="T303" s="109" t="n">
        <f aca="false">(N303*S303)/1000</f>
        <v>0</v>
      </c>
      <c r="U303" s="103"/>
      <c r="V303" s="103"/>
      <c r="W303" s="103"/>
      <c r="X303" s="111"/>
      <c r="Y303" s="111"/>
      <c r="Z303" s="111"/>
      <c r="AA303" s="103"/>
      <c r="AB303" s="53"/>
      <c r="AC303" s="54" t="n">
        <f aca="false">R303+O305+H303+J304</f>
        <v>0</v>
      </c>
      <c r="AD303" s="54" t="n">
        <f aca="false">AC303*20</f>
        <v>0</v>
      </c>
      <c r="AE303" s="54" t="n">
        <f aca="false">AC303*50</f>
        <v>0</v>
      </c>
      <c r="AF303" s="54" t="n">
        <f aca="false">AC303*250</f>
        <v>0</v>
      </c>
      <c r="AG303" s="54" t="n">
        <f aca="false">AC303*1000</f>
        <v>0</v>
      </c>
      <c r="AH303" s="54" t="n">
        <f aca="false">AC303*5000</f>
        <v>0</v>
      </c>
    </row>
    <row r="304" customFormat="false" ht="15" hidden="false" customHeight="true" outlineLevel="0" collapsed="false">
      <c r="B304" s="102"/>
      <c r="C304" s="14"/>
      <c r="D304" s="103"/>
      <c r="E304" s="33"/>
      <c r="F304" s="104"/>
      <c r="G304" s="33"/>
      <c r="H304" s="104"/>
      <c r="I304" s="36"/>
      <c r="J304" s="32"/>
      <c r="K304" s="32"/>
      <c r="L304" s="32"/>
      <c r="M304" s="103"/>
      <c r="N304" s="145"/>
      <c r="O304" s="106"/>
      <c r="P304" s="103"/>
      <c r="Q304" s="33"/>
      <c r="R304" s="38"/>
      <c r="S304" s="108"/>
      <c r="T304" s="109"/>
      <c r="U304" s="103"/>
      <c r="V304" s="103"/>
      <c r="W304" s="103"/>
      <c r="X304" s="111"/>
      <c r="Y304" s="111"/>
      <c r="Z304" s="111"/>
      <c r="AA304" s="103"/>
      <c r="AB304" s="53"/>
      <c r="AC304" s="54"/>
      <c r="AD304" s="54"/>
      <c r="AE304" s="54"/>
      <c r="AF304" s="54"/>
      <c r="AG304" s="54"/>
      <c r="AH304" s="54"/>
    </row>
    <row r="305" customFormat="false" ht="15" hidden="false" customHeight="true" outlineLevel="0" collapsed="false">
      <c r="B305" s="102"/>
      <c r="C305" s="14"/>
      <c r="D305" s="103"/>
      <c r="E305" s="33"/>
      <c r="F305" s="104"/>
      <c r="G305" s="33"/>
      <c r="H305" s="104"/>
      <c r="I305" s="36" t="n">
        <f aca="false">I303/2</f>
        <v>0</v>
      </c>
      <c r="J305" s="32"/>
      <c r="K305" s="32"/>
      <c r="L305" s="32"/>
      <c r="M305" s="37"/>
      <c r="N305" s="145"/>
      <c r="O305" s="38" t="n">
        <f aca="false">O303/500</f>
        <v>0</v>
      </c>
      <c r="P305" s="103"/>
      <c r="Q305" s="33"/>
      <c r="R305" s="38"/>
      <c r="S305" s="108"/>
      <c r="T305" s="54" t="n">
        <f aca="false">(N303/15.4323584)*(S303/3.28083989501312)*0.1</f>
        <v>0</v>
      </c>
      <c r="U305" s="103"/>
      <c r="V305" s="103"/>
      <c r="W305" s="103"/>
      <c r="X305" s="111"/>
      <c r="Y305" s="111"/>
      <c r="Z305" s="111"/>
      <c r="AA305" s="103"/>
      <c r="AB305" s="53"/>
      <c r="AC305" s="54"/>
      <c r="AD305" s="54"/>
      <c r="AE305" s="54"/>
      <c r="AF305" s="54"/>
      <c r="AG305" s="54"/>
      <c r="AH305" s="54"/>
    </row>
  </sheetData>
  <sheetProtection sheet="true" objects="true" scenarios="true" selectLockedCells="true"/>
  <mergeCells count="2991">
    <mergeCell ref="B2:H2"/>
    <mergeCell ref="B3:B5"/>
    <mergeCell ref="C3:C5"/>
    <mergeCell ref="D3:D5"/>
    <mergeCell ref="E3:E5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  <mergeCell ref="Q3:Q5"/>
    <mergeCell ref="R3:R5"/>
    <mergeCell ref="S3:S5"/>
    <mergeCell ref="T3:T5"/>
    <mergeCell ref="U3:W5"/>
    <mergeCell ref="X3:Z5"/>
    <mergeCell ref="AA3:AA5"/>
    <mergeCell ref="AB3:AB5"/>
    <mergeCell ref="AC3:AC5"/>
    <mergeCell ref="AD3:AD5"/>
    <mergeCell ref="AE3:AE5"/>
    <mergeCell ref="AF3:AF5"/>
    <mergeCell ref="AG3:AG5"/>
    <mergeCell ref="AH3:AH5"/>
    <mergeCell ref="B6:B8"/>
    <mergeCell ref="C6:C8"/>
    <mergeCell ref="D6:D8"/>
    <mergeCell ref="E6:E8"/>
    <mergeCell ref="F6:F8"/>
    <mergeCell ref="G6:G8"/>
    <mergeCell ref="H6:H8"/>
    <mergeCell ref="I6:I7"/>
    <mergeCell ref="K6:K8"/>
    <mergeCell ref="L6:L8"/>
    <mergeCell ref="M6:M7"/>
    <mergeCell ref="N6:N8"/>
    <mergeCell ref="O6:O7"/>
    <mergeCell ref="P6:P8"/>
    <mergeCell ref="R6:R8"/>
    <mergeCell ref="S6:S8"/>
    <mergeCell ref="T6:T7"/>
    <mergeCell ref="U6:W8"/>
    <mergeCell ref="X6:Z8"/>
    <mergeCell ref="AA6:AA8"/>
    <mergeCell ref="AB6:AB8"/>
    <mergeCell ref="AC6:AC8"/>
    <mergeCell ref="AD6:AD8"/>
    <mergeCell ref="AE6:AE8"/>
    <mergeCell ref="AF6:AF8"/>
    <mergeCell ref="AG6:AG8"/>
    <mergeCell ref="AH6:AH8"/>
    <mergeCell ref="J7:J8"/>
    <mergeCell ref="Q7:Q8"/>
    <mergeCell ref="AM7:AW8"/>
    <mergeCell ref="B9:B11"/>
    <mergeCell ref="C9:C11"/>
    <mergeCell ref="D9:D11"/>
    <mergeCell ref="E9:E11"/>
    <mergeCell ref="F9:F11"/>
    <mergeCell ref="G9:G11"/>
    <mergeCell ref="H9:H11"/>
    <mergeCell ref="I9:I10"/>
    <mergeCell ref="K9:K11"/>
    <mergeCell ref="L9:L11"/>
    <mergeCell ref="M9:M10"/>
    <mergeCell ref="N9:N11"/>
    <mergeCell ref="O9:O10"/>
    <mergeCell ref="P9:P11"/>
    <mergeCell ref="R9:R11"/>
    <mergeCell ref="S9:S11"/>
    <mergeCell ref="T9:T10"/>
    <mergeCell ref="U9:W11"/>
    <mergeCell ref="X9:Z11"/>
    <mergeCell ref="AA9:AA11"/>
    <mergeCell ref="AB9:AB11"/>
    <mergeCell ref="AC9:AC11"/>
    <mergeCell ref="AD9:AD11"/>
    <mergeCell ref="AE9:AE11"/>
    <mergeCell ref="AF9:AF11"/>
    <mergeCell ref="AG9:AG11"/>
    <mergeCell ref="AH9:AH11"/>
    <mergeCell ref="J10:J11"/>
    <mergeCell ref="Q10:Q11"/>
    <mergeCell ref="AM10:AN11"/>
    <mergeCell ref="AO10:AT11"/>
    <mergeCell ref="AU10:AW11"/>
    <mergeCell ref="AJ11:AK11"/>
    <mergeCell ref="B12:B14"/>
    <mergeCell ref="C12:C14"/>
    <mergeCell ref="D12:D14"/>
    <mergeCell ref="E12:E14"/>
    <mergeCell ref="F12:F14"/>
    <mergeCell ref="G12:G14"/>
    <mergeCell ref="H12:H14"/>
    <mergeCell ref="I12:I13"/>
    <mergeCell ref="K12:K14"/>
    <mergeCell ref="L12:L14"/>
    <mergeCell ref="M12:M13"/>
    <mergeCell ref="N12:N14"/>
    <mergeCell ref="O12:O13"/>
    <mergeCell ref="P12:P14"/>
    <mergeCell ref="R12:R14"/>
    <mergeCell ref="S12:S14"/>
    <mergeCell ref="T12:T13"/>
    <mergeCell ref="U12:W14"/>
    <mergeCell ref="X12:Z14"/>
    <mergeCell ref="AA12:AA14"/>
    <mergeCell ref="AB12:AB14"/>
    <mergeCell ref="AC12:AC14"/>
    <mergeCell ref="AD12:AD14"/>
    <mergeCell ref="AE12:AE14"/>
    <mergeCell ref="AF12:AF14"/>
    <mergeCell ref="AG12:AG14"/>
    <mergeCell ref="AH12:AH14"/>
    <mergeCell ref="AM12:AN13"/>
    <mergeCell ref="AO12:AT13"/>
    <mergeCell ref="AU12:AU14"/>
    <mergeCell ref="AV12:AV14"/>
    <mergeCell ref="AW12:AW14"/>
    <mergeCell ref="J13:J14"/>
    <mergeCell ref="Q13:Q14"/>
    <mergeCell ref="AM14:AN15"/>
    <mergeCell ref="AO14:AT15"/>
    <mergeCell ref="B15:B17"/>
    <mergeCell ref="C15:C17"/>
    <mergeCell ref="D15:D17"/>
    <mergeCell ref="E15:E17"/>
    <mergeCell ref="F15:F17"/>
    <mergeCell ref="G15:G17"/>
    <mergeCell ref="H15:H17"/>
    <mergeCell ref="I15:I16"/>
    <mergeCell ref="K15:K17"/>
    <mergeCell ref="L15:L17"/>
    <mergeCell ref="M15:M16"/>
    <mergeCell ref="N15:N17"/>
    <mergeCell ref="O15:O16"/>
    <mergeCell ref="P15:P17"/>
    <mergeCell ref="R15:R17"/>
    <mergeCell ref="S15:S17"/>
    <mergeCell ref="T15:T16"/>
    <mergeCell ref="U15:W17"/>
    <mergeCell ref="X15:Z17"/>
    <mergeCell ref="AA15:AA17"/>
    <mergeCell ref="AB15:AB17"/>
    <mergeCell ref="AC15:AC17"/>
    <mergeCell ref="AD15:AD17"/>
    <mergeCell ref="AE15:AE17"/>
    <mergeCell ref="AF15:AF17"/>
    <mergeCell ref="AG15:AG17"/>
    <mergeCell ref="AH15:AH17"/>
    <mergeCell ref="AU15:AU16"/>
    <mergeCell ref="AV15:AV16"/>
    <mergeCell ref="AW15:AW16"/>
    <mergeCell ref="J16:J17"/>
    <mergeCell ref="Q16:Q17"/>
    <mergeCell ref="AM16:AM18"/>
    <mergeCell ref="AN16:AN18"/>
    <mergeCell ref="AO16:AP18"/>
    <mergeCell ref="AQ16:AR18"/>
    <mergeCell ref="AS16:AT18"/>
    <mergeCell ref="AU17:AU18"/>
    <mergeCell ref="AV17:AV18"/>
    <mergeCell ref="AW17:AW18"/>
    <mergeCell ref="B18:B20"/>
    <mergeCell ref="C18:C20"/>
    <mergeCell ref="D18:D20"/>
    <mergeCell ref="E18:E20"/>
    <mergeCell ref="F18:F20"/>
    <mergeCell ref="G18:G20"/>
    <mergeCell ref="H18:H20"/>
    <mergeCell ref="I18:I19"/>
    <mergeCell ref="K18:K20"/>
    <mergeCell ref="L18:L20"/>
    <mergeCell ref="M18:M19"/>
    <mergeCell ref="N18:N20"/>
    <mergeCell ref="O18:O19"/>
    <mergeCell ref="P18:P20"/>
    <mergeCell ref="R18:R20"/>
    <mergeCell ref="S18:S20"/>
    <mergeCell ref="T18:T19"/>
    <mergeCell ref="U18:W20"/>
    <mergeCell ref="X18:Z20"/>
    <mergeCell ref="AA18:AA20"/>
    <mergeCell ref="AB18:AB20"/>
    <mergeCell ref="AC18:AC20"/>
    <mergeCell ref="AD18:AD20"/>
    <mergeCell ref="AE18:AE20"/>
    <mergeCell ref="AF18:AF20"/>
    <mergeCell ref="AG18:AG20"/>
    <mergeCell ref="AH18:AH20"/>
    <mergeCell ref="J19:J20"/>
    <mergeCell ref="Q19:Q20"/>
    <mergeCell ref="AM19:AM21"/>
    <mergeCell ref="AN19:AP21"/>
    <mergeCell ref="AQ19:AQ21"/>
    <mergeCell ref="AR19:AT21"/>
    <mergeCell ref="AU19:AU20"/>
    <mergeCell ref="AV19:AV20"/>
    <mergeCell ref="AW19:AW20"/>
    <mergeCell ref="B21:B23"/>
    <mergeCell ref="C21:C23"/>
    <mergeCell ref="D21:D23"/>
    <mergeCell ref="E21:E23"/>
    <mergeCell ref="F21:F23"/>
    <mergeCell ref="G21:G23"/>
    <mergeCell ref="H21:H23"/>
    <mergeCell ref="I21:I22"/>
    <mergeCell ref="K21:K23"/>
    <mergeCell ref="L21:L23"/>
    <mergeCell ref="M21:M22"/>
    <mergeCell ref="N21:N23"/>
    <mergeCell ref="O21:O22"/>
    <mergeCell ref="P21:P23"/>
    <mergeCell ref="R21:R23"/>
    <mergeCell ref="S21:S23"/>
    <mergeCell ref="T21:T22"/>
    <mergeCell ref="U21:W23"/>
    <mergeCell ref="X21:Z23"/>
    <mergeCell ref="AA21:AA23"/>
    <mergeCell ref="AB21:AB23"/>
    <mergeCell ref="AC21:AC23"/>
    <mergeCell ref="AD21:AD23"/>
    <mergeCell ref="AE21:AE23"/>
    <mergeCell ref="AF21:AF23"/>
    <mergeCell ref="AG21:AG23"/>
    <mergeCell ref="AH21:AH23"/>
    <mergeCell ref="AU21:AU22"/>
    <mergeCell ref="AV21:AV22"/>
    <mergeCell ref="AW21:AW22"/>
    <mergeCell ref="J22:J23"/>
    <mergeCell ref="Q22:Q23"/>
    <mergeCell ref="AM22:AM24"/>
    <mergeCell ref="AN22:AP24"/>
    <mergeCell ref="AQ22:AQ24"/>
    <mergeCell ref="AR22:AT24"/>
    <mergeCell ref="AU23:AU24"/>
    <mergeCell ref="AV23:AV24"/>
    <mergeCell ref="AW23:AW24"/>
    <mergeCell ref="B24:B26"/>
    <mergeCell ref="C24:C26"/>
    <mergeCell ref="D24:D26"/>
    <mergeCell ref="E24:E26"/>
    <mergeCell ref="F24:F26"/>
    <mergeCell ref="G24:G26"/>
    <mergeCell ref="H24:H26"/>
    <mergeCell ref="I24:I25"/>
    <mergeCell ref="K24:K26"/>
    <mergeCell ref="L24:L26"/>
    <mergeCell ref="M24:M25"/>
    <mergeCell ref="N24:N26"/>
    <mergeCell ref="O24:O25"/>
    <mergeCell ref="P24:P26"/>
    <mergeCell ref="R24:R26"/>
    <mergeCell ref="S24:S26"/>
    <mergeCell ref="T24:T25"/>
    <mergeCell ref="U24:W26"/>
    <mergeCell ref="X24:Z26"/>
    <mergeCell ref="AA24:AA26"/>
    <mergeCell ref="AB24:AB26"/>
    <mergeCell ref="AC24:AC26"/>
    <mergeCell ref="AD24:AD26"/>
    <mergeCell ref="AE24:AE26"/>
    <mergeCell ref="AF24:AF26"/>
    <mergeCell ref="AG24:AG26"/>
    <mergeCell ref="AH24:AH26"/>
    <mergeCell ref="J25:J26"/>
    <mergeCell ref="Q25:Q26"/>
    <mergeCell ref="AM25:AM27"/>
    <mergeCell ref="AN25:AP27"/>
    <mergeCell ref="AQ25:AQ27"/>
    <mergeCell ref="AR25:AT27"/>
    <mergeCell ref="AU25:AU27"/>
    <mergeCell ref="AV25:AV27"/>
    <mergeCell ref="AW25:AW27"/>
    <mergeCell ref="B27:B29"/>
    <mergeCell ref="C27:C29"/>
    <mergeCell ref="D27:D29"/>
    <mergeCell ref="E27:E29"/>
    <mergeCell ref="F27:F29"/>
    <mergeCell ref="G27:G29"/>
    <mergeCell ref="H27:H29"/>
    <mergeCell ref="I27:I28"/>
    <mergeCell ref="K27:K29"/>
    <mergeCell ref="L27:L29"/>
    <mergeCell ref="M27:M28"/>
    <mergeCell ref="N27:N29"/>
    <mergeCell ref="O27:O28"/>
    <mergeCell ref="P27:P29"/>
    <mergeCell ref="R27:R29"/>
    <mergeCell ref="S27:S29"/>
    <mergeCell ref="T27:T28"/>
    <mergeCell ref="U27:W29"/>
    <mergeCell ref="X27:Z29"/>
    <mergeCell ref="AA27:AA29"/>
    <mergeCell ref="AB27:AB29"/>
    <mergeCell ref="AC27:AC29"/>
    <mergeCell ref="AD27:AD29"/>
    <mergeCell ref="AE27:AE29"/>
    <mergeCell ref="AF27:AF29"/>
    <mergeCell ref="AG27:AG29"/>
    <mergeCell ref="AH27:AH29"/>
    <mergeCell ref="J28:J29"/>
    <mergeCell ref="Q28:Q29"/>
    <mergeCell ref="AM28:AM30"/>
    <mergeCell ref="AN28:AW30"/>
    <mergeCell ref="B30:B32"/>
    <mergeCell ref="C30:C32"/>
    <mergeCell ref="D30:D32"/>
    <mergeCell ref="E30:E32"/>
    <mergeCell ref="F30:F32"/>
    <mergeCell ref="G30:G32"/>
    <mergeCell ref="H30:H32"/>
    <mergeCell ref="I30:I31"/>
    <mergeCell ref="K30:K32"/>
    <mergeCell ref="L30:L32"/>
    <mergeCell ref="M30:M31"/>
    <mergeCell ref="N30:N32"/>
    <mergeCell ref="O30:O31"/>
    <mergeCell ref="P30:P32"/>
    <mergeCell ref="R30:R32"/>
    <mergeCell ref="S30:S32"/>
    <mergeCell ref="T30:T31"/>
    <mergeCell ref="U30:W32"/>
    <mergeCell ref="X30:Z32"/>
    <mergeCell ref="AA30:AA32"/>
    <mergeCell ref="AB30:AB32"/>
    <mergeCell ref="AC30:AC32"/>
    <mergeCell ref="AD30:AD32"/>
    <mergeCell ref="AE30:AE32"/>
    <mergeCell ref="AF30:AF32"/>
    <mergeCell ref="AG30:AG32"/>
    <mergeCell ref="AH30:AH32"/>
    <mergeCell ref="J31:J32"/>
    <mergeCell ref="Q31:Q32"/>
    <mergeCell ref="AM31:AM33"/>
    <mergeCell ref="AN31:AN33"/>
    <mergeCell ref="AO31:AO33"/>
    <mergeCell ref="AP31:AP33"/>
    <mergeCell ref="AQ31:AQ33"/>
    <mergeCell ref="AR31:AR33"/>
    <mergeCell ref="AS31:AS33"/>
    <mergeCell ref="AT31:AT33"/>
    <mergeCell ref="AU31:AU33"/>
    <mergeCell ref="AV31:AV33"/>
    <mergeCell ref="AW31:AW33"/>
    <mergeCell ref="B33:B35"/>
    <mergeCell ref="C33:C35"/>
    <mergeCell ref="D33:D35"/>
    <mergeCell ref="E33:E35"/>
    <mergeCell ref="F33:F35"/>
    <mergeCell ref="G33:G35"/>
    <mergeCell ref="H33:H35"/>
    <mergeCell ref="I33:I34"/>
    <mergeCell ref="K33:K35"/>
    <mergeCell ref="L33:L35"/>
    <mergeCell ref="M33:M34"/>
    <mergeCell ref="N33:N35"/>
    <mergeCell ref="O33:O34"/>
    <mergeCell ref="P33:P35"/>
    <mergeCell ref="R33:R35"/>
    <mergeCell ref="S33:S35"/>
    <mergeCell ref="T33:T34"/>
    <mergeCell ref="U33:W35"/>
    <mergeCell ref="X33:Z35"/>
    <mergeCell ref="AA33:AA35"/>
    <mergeCell ref="AB33:AB35"/>
    <mergeCell ref="AC33:AC35"/>
    <mergeCell ref="AD33:AD35"/>
    <mergeCell ref="AE33:AE35"/>
    <mergeCell ref="AF33:AF35"/>
    <mergeCell ref="AG33:AG35"/>
    <mergeCell ref="AH33:AH35"/>
    <mergeCell ref="J34:J35"/>
    <mergeCell ref="Q34:Q35"/>
    <mergeCell ref="B36:B38"/>
    <mergeCell ref="C36:C38"/>
    <mergeCell ref="D36:D38"/>
    <mergeCell ref="E36:E38"/>
    <mergeCell ref="F36:F38"/>
    <mergeCell ref="G36:G38"/>
    <mergeCell ref="H36:H38"/>
    <mergeCell ref="I36:I37"/>
    <mergeCell ref="K36:K38"/>
    <mergeCell ref="L36:L38"/>
    <mergeCell ref="M36:M37"/>
    <mergeCell ref="N36:N38"/>
    <mergeCell ref="O36:O37"/>
    <mergeCell ref="P36:P38"/>
    <mergeCell ref="R36:R38"/>
    <mergeCell ref="S36:S38"/>
    <mergeCell ref="T36:T37"/>
    <mergeCell ref="U36:W38"/>
    <mergeCell ref="X36:Z38"/>
    <mergeCell ref="AA36:AA38"/>
    <mergeCell ref="AB36:AB38"/>
    <mergeCell ref="AC36:AC38"/>
    <mergeCell ref="AD36:AD38"/>
    <mergeCell ref="AE36:AE38"/>
    <mergeCell ref="AF36:AF38"/>
    <mergeCell ref="AG36:AG38"/>
    <mergeCell ref="AH36:AH38"/>
    <mergeCell ref="AM36:AW38"/>
    <mergeCell ref="J37:J38"/>
    <mergeCell ref="Q37:Q38"/>
    <mergeCell ref="B39:B41"/>
    <mergeCell ref="C39:C41"/>
    <mergeCell ref="D39:D41"/>
    <mergeCell ref="E39:E41"/>
    <mergeCell ref="F39:F41"/>
    <mergeCell ref="G39:G41"/>
    <mergeCell ref="H39:H41"/>
    <mergeCell ref="I39:I40"/>
    <mergeCell ref="K39:K41"/>
    <mergeCell ref="L39:L41"/>
    <mergeCell ref="M39:M40"/>
    <mergeCell ref="N39:N41"/>
    <mergeCell ref="O39:O40"/>
    <mergeCell ref="P39:P41"/>
    <mergeCell ref="R39:R41"/>
    <mergeCell ref="S39:S41"/>
    <mergeCell ref="T39:T40"/>
    <mergeCell ref="U39:W41"/>
    <mergeCell ref="X39:Z41"/>
    <mergeCell ref="AA39:AA41"/>
    <mergeCell ref="AB39:AB41"/>
    <mergeCell ref="AC39:AC41"/>
    <mergeCell ref="AD39:AD41"/>
    <mergeCell ref="AE39:AE41"/>
    <mergeCell ref="AF39:AF41"/>
    <mergeCell ref="AG39:AG41"/>
    <mergeCell ref="AH39:AH41"/>
    <mergeCell ref="J40:J41"/>
    <mergeCell ref="Q40:Q41"/>
    <mergeCell ref="B42:B44"/>
    <mergeCell ref="C42:C44"/>
    <mergeCell ref="D42:D44"/>
    <mergeCell ref="E42:E44"/>
    <mergeCell ref="F42:F44"/>
    <mergeCell ref="G42:G44"/>
    <mergeCell ref="H42:H44"/>
    <mergeCell ref="I42:I43"/>
    <mergeCell ref="K42:K44"/>
    <mergeCell ref="L42:L44"/>
    <mergeCell ref="M42:M43"/>
    <mergeCell ref="N42:N44"/>
    <mergeCell ref="O42:O43"/>
    <mergeCell ref="P42:P44"/>
    <mergeCell ref="R42:R44"/>
    <mergeCell ref="S42:S44"/>
    <mergeCell ref="T42:T43"/>
    <mergeCell ref="U42:W44"/>
    <mergeCell ref="X42:Z44"/>
    <mergeCell ref="AA42:AA44"/>
    <mergeCell ref="AB42:AB44"/>
    <mergeCell ref="AC42:AC44"/>
    <mergeCell ref="AD42:AD44"/>
    <mergeCell ref="AE42:AE44"/>
    <mergeCell ref="AF42:AF44"/>
    <mergeCell ref="AG42:AG44"/>
    <mergeCell ref="AH42:AH44"/>
    <mergeCell ref="J43:J44"/>
    <mergeCell ref="Q43:Q44"/>
    <mergeCell ref="B45:B47"/>
    <mergeCell ref="C45:C47"/>
    <mergeCell ref="D45:D47"/>
    <mergeCell ref="E45:E47"/>
    <mergeCell ref="F45:F47"/>
    <mergeCell ref="G45:G47"/>
    <mergeCell ref="H45:H47"/>
    <mergeCell ref="I45:I46"/>
    <mergeCell ref="K45:K47"/>
    <mergeCell ref="L45:L47"/>
    <mergeCell ref="M45:M46"/>
    <mergeCell ref="N45:N47"/>
    <mergeCell ref="O45:O46"/>
    <mergeCell ref="P45:P47"/>
    <mergeCell ref="R45:R47"/>
    <mergeCell ref="S45:S47"/>
    <mergeCell ref="T45:T46"/>
    <mergeCell ref="U45:W47"/>
    <mergeCell ref="X45:Z47"/>
    <mergeCell ref="AA45:AA47"/>
    <mergeCell ref="AB45:AB47"/>
    <mergeCell ref="AC45:AC47"/>
    <mergeCell ref="AD45:AD47"/>
    <mergeCell ref="AE45:AE47"/>
    <mergeCell ref="AF45:AF47"/>
    <mergeCell ref="AG45:AG47"/>
    <mergeCell ref="AH45:AH47"/>
    <mergeCell ref="J46:J47"/>
    <mergeCell ref="Q46:Q47"/>
    <mergeCell ref="B48:B50"/>
    <mergeCell ref="C48:C50"/>
    <mergeCell ref="D48:D50"/>
    <mergeCell ref="E48:E50"/>
    <mergeCell ref="F48:F50"/>
    <mergeCell ref="G48:G50"/>
    <mergeCell ref="H48:H50"/>
    <mergeCell ref="I48:I49"/>
    <mergeCell ref="K48:K50"/>
    <mergeCell ref="L48:L50"/>
    <mergeCell ref="M48:M49"/>
    <mergeCell ref="N48:N50"/>
    <mergeCell ref="O48:O49"/>
    <mergeCell ref="P48:P50"/>
    <mergeCell ref="R48:R50"/>
    <mergeCell ref="S48:S50"/>
    <mergeCell ref="T48:T49"/>
    <mergeCell ref="U48:W50"/>
    <mergeCell ref="X48:Z50"/>
    <mergeCell ref="AA48:AA50"/>
    <mergeCell ref="AB48:AB50"/>
    <mergeCell ref="AC48:AC50"/>
    <mergeCell ref="AD48:AD50"/>
    <mergeCell ref="AE48:AE50"/>
    <mergeCell ref="AF48:AF50"/>
    <mergeCell ref="AG48:AG50"/>
    <mergeCell ref="AH48:AH50"/>
    <mergeCell ref="J49:J50"/>
    <mergeCell ref="Q49:Q50"/>
    <mergeCell ref="B51:B53"/>
    <mergeCell ref="C51:C53"/>
    <mergeCell ref="D51:D53"/>
    <mergeCell ref="E51:E53"/>
    <mergeCell ref="F51:F53"/>
    <mergeCell ref="G51:G53"/>
    <mergeCell ref="H51:H53"/>
    <mergeCell ref="I51:I52"/>
    <mergeCell ref="K51:K53"/>
    <mergeCell ref="L51:L53"/>
    <mergeCell ref="M51:M52"/>
    <mergeCell ref="N51:N53"/>
    <mergeCell ref="O51:O52"/>
    <mergeCell ref="P51:P53"/>
    <mergeCell ref="R51:R53"/>
    <mergeCell ref="S51:S53"/>
    <mergeCell ref="T51:T52"/>
    <mergeCell ref="U51:W53"/>
    <mergeCell ref="X51:Z53"/>
    <mergeCell ref="AA51:AA53"/>
    <mergeCell ref="AB51:AB53"/>
    <mergeCell ref="AC51:AC53"/>
    <mergeCell ref="AD51:AD53"/>
    <mergeCell ref="AE51:AE53"/>
    <mergeCell ref="AF51:AF53"/>
    <mergeCell ref="AG51:AG53"/>
    <mergeCell ref="AH51:AH53"/>
    <mergeCell ref="J52:J53"/>
    <mergeCell ref="Q52:Q53"/>
    <mergeCell ref="B54:B56"/>
    <mergeCell ref="C54:C56"/>
    <mergeCell ref="D54:D56"/>
    <mergeCell ref="E54:E56"/>
    <mergeCell ref="F54:F56"/>
    <mergeCell ref="G54:G56"/>
    <mergeCell ref="H54:H56"/>
    <mergeCell ref="I54:I55"/>
    <mergeCell ref="K54:K56"/>
    <mergeCell ref="L54:L56"/>
    <mergeCell ref="M54:M55"/>
    <mergeCell ref="N54:N56"/>
    <mergeCell ref="O54:O55"/>
    <mergeCell ref="P54:P56"/>
    <mergeCell ref="R54:R56"/>
    <mergeCell ref="S54:S56"/>
    <mergeCell ref="T54:T55"/>
    <mergeCell ref="U54:W56"/>
    <mergeCell ref="X54:Z56"/>
    <mergeCell ref="AA54:AA56"/>
    <mergeCell ref="AB54:AB56"/>
    <mergeCell ref="AC54:AC56"/>
    <mergeCell ref="AD54:AD56"/>
    <mergeCell ref="AE54:AE56"/>
    <mergeCell ref="AF54:AF56"/>
    <mergeCell ref="AG54:AG56"/>
    <mergeCell ref="AH54:AH56"/>
    <mergeCell ref="J55:J56"/>
    <mergeCell ref="Q55:Q56"/>
    <mergeCell ref="B57:B59"/>
    <mergeCell ref="C57:C59"/>
    <mergeCell ref="D57:D59"/>
    <mergeCell ref="E57:E59"/>
    <mergeCell ref="F57:F59"/>
    <mergeCell ref="G57:G59"/>
    <mergeCell ref="H57:H59"/>
    <mergeCell ref="I57:I58"/>
    <mergeCell ref="K57:K59"/>
    <mergeCell ref="L57:L59"/>
    <mergeCell ref="M57:M58"/>
    <mergeCell ref="N57:N59"/>
    <mergeCell ref="O57:O58"/>
    <mergeCell ref="P57:P59"/>
    <mergeCell ref="R57:R59"/>
    <mergeCell ref="S57:S59"/>
    <mergeCell ref="T57:T58"/>
    <mergeCell ref="U57:W59"/>
    <mergeCell ref="X57:Z59"/>
    <mergeCell ref="AA57:AA59"/>
    <mergeCell ref="AB57:AB59"/>
    <mergeCell ref="AC57:AC59"/>
    <mergeCell ref="AD57:AD59"/>
    <mergeCell ref="AE57:AE59"/>
    <mergeCell ref="AF57:AF59"/>
    <mergeCell ref="AG57:AG59"/>
    <mergeCell ref="AH57:AH59"/>
    <mergeCell ref="J58:J59"/>
    <mergeCell ref="Q58:Q59"/>
    <mergeCell ref="B60:B62"/>
    <mergeCell ref="C60:C62"/>
    <mergeCell ref="D60:D62"/>
    <mergeCell ref="E60:E62"/>
    <mergeCell ref="F60:F62"/>
    <mergeCell ref="G60:G62"/>
    <mergeCell ref="H60:H62"/>
    <mergeCell ref="I60:I61"/>
    <mergeCell ref="K60:K62"/>
    <mergeCell ref="L60:L62"/>
    <mergeCell ref="M60:M61"/>
    <mergeCell ref="N60:N62"/>
    <mergeCell ref="O60:O61"/>
    <mergeCell ref="P60:P62"/>
    <mergeCell ref="R60:R62"/>
    <mergeCell ref="S60:S62"/>
    <mergeCell ref="T60:T61"/>
    <mergeCell ref="U60:W62"/>
    <mergeCell ref="X60:Z62"/>
    <mergeCell ref="AA60:AA62"/>
    <mergeCell ref="AB60:AB62"/>
    <mergeCell ref="AC60:AC62"/>
    <mergeCell ref="AD60:AD62"/>
    <mergeCell ref="AE60:AE62"/>
    <mergeCell ref="AF60:AF62"/>
    <mergeCell ref="AG60:AG62"/>
    <mergeCell ref="AH60:AH62"/>
    <mergeCell ref="J61:J62"/>
    <mergeCell ref="Q61:Q62"/>
    <mergeCell ref="B63:B65"/>
    <mergeCell ref="C63:C65"/>
    <mergeCell ref="D63:D65"/>
    <mergeCell ref="E63:E65"/>
    <mergeCell ref="F63:F65"/>
    <mergeCell ref="G63:G65"/>
    <mergeCell ref="H63:H65"/>
    <mergeCell ref="I63:I64"/>
    <mergeCell ref="K63:K65"/>
    <mergeCell ref="L63:L65"/>
    <mergeCell ref="M63:M64"/>
    <mergeCell ref="N63:N65"/>
    <mergeCell ref="O63:O64"/>
    <mergeCell ref="P63:P65"/>
    <mergeCell ref="R63:R65"/>
    <mergeCell ref="S63:S65"/>
    <mergeCell ref="T63:T64"/>
    <mergeCell ref="U63:W65"/>
    <mergeCell ref="X63:Z65"/>
    <mergeCell ref="AA63:AA65"/>
    <mergeCell ref="AB63:AB65"/>
    <mergeCell ref="AC63:AC65"/>
    <mergeCell ref="AD63:AD65"/>
    <mergeCell ref="AE63:AE65"/>
    <mergeCell ref="AF63:AF65"/>
    <mergeCell ref="AG63:AG65"/>
    <mergeCell ref="AH63:AH65"/>
    <mergeCell ref="J64:J65"/>
    <mergeCell ref="Q64:Q65"/>
    <mergeCell ref="B66:B68"/>
    <mergeCell ref="C66:C68"/>
    <mergeCell ref="D66:D68"/>
    <mergeCell ref="E66:E68"/>
    <mergeCell ref="F66:F68"/>
    <mergeCell ref="G66:G68"/>
    <mergeCell ref="H66:H68"/>
    <mergeCell ref="I66:I67"/>
    <mergeCell ref="K66:K68"/>
    <mergeCell ref="L66:L68"/>
    <mergeCell ref="M66:M67"/>
    <mergeCell ref="N66:N68"/>
    <mergeCell ref="O66:O67"/>
    <mergeCell ref="P66:P68"/>
    <mergeCell ref="R66:R68"/>
    <mergeCell ref="S66:S68"/>
    <mergeCell ref="T66:T67"/>
    <mergeCell ref="U66:W68"/>
    <mergeCell ref="X66:Z68"/>
    <mergeCell ref="AA66:AA68"/>
    <mergeCell ref="AB66:AB68"/>
    <mergeCell ref="AC66:AC68"/>
    <mergeCell ref="AD66:AD68"/>
    <mergeCell ref="AE66:AE68"/>
    <mergeCell ref="AF66:AF68"/>
    <mergeCell ref="AG66:AG68"/>
    <mergeCell ref="AH66:AH68"/>
    <mergeCell ref="J67:J68"/>
    <mergeCell ref="Q67:Q68"/>
    <mergeCell ref="B69:B71"/>
    <mergeCell ref="C69:C71"/>
    <mergeCell ref="D69:D71"/>
    <mergeCell ref="E69:E71"/>
    <mergeCell ref="F69:F71"/>
    <mergeCell ref="G69:G71"/>
    <mergeCell ref="H69:H71"/>
    <mergeCell ref="I69:I70"/>
    <mergeCell ref="K69:K71"/>
    <mergeCell ref="L69:L71"/>
    <mergeCell ref="M69:M70"/>
    <mergeCell ref="N69:N71"/>
    <mergeCell ref="O69:O70"/>
    <mergeCell ref="P69:P71"/>
    <mergeCell ref="R69:R71"/>
    <mergeCell ref="S69:S71"/>
    <mergeCell ref="T69:T70"/>
    <mergeCell ref="U69:W71"/>
    <mergeCell ref="X69:Z71"/>
    <mergeCell ref="AA69:AA71"/>
    <mergeCell ref="AB69:AB71"/>
    <mergeCell ref="AC69:AC71"/>
    <mergeCell ref="AD69:AD71"/>
    <mergeCell ref="AE69:AE71"/>
    <mergeCell ref="AF69:AF71"/>
    <mergeCell ref="AG69:AG71"/>
    <mergeCell ref="AH69:AH71"/>
    <mergeCell ref="J70:J71"/>
    <mergeCell ref="Q70:Q71"/>
    <mergeCell ref="B72:B74"/>
    <mergeCell ref="C72:C74"/>
    <mergeCell ref="D72:D74"/>
    <mergeCell ref="E72:E74"/>
    <mergeCell ref="F72:F74"/>
    <mergeCell ref="G72:G74"/>
    <mergeCell ref="H72:H74"/>
    <mergeCell ref="I72:I73"/>
    <mergeCell ref="K72:K74"/>
    <mergeCell ref="L72:L74"/>
    <mergeCell ref="M72:M73"/>
    <mergeCell ref="N72:N74"/>
    <mergeCell ref="O72:O73"/>
    <mergeCell ref="P72:P74"/>
    <mergeCell ref="R72:R74"/>
    <mergeCell ref="S72:S74"/>
    <mergeCell ref="T72:T73"/>
    <mergeCell ref="U72:W74"/>
    <mergeCell ref="X72:Z74"/>
    <mergeCell ref="AA72:AA74"/>
    <mergeCell ref="AB72:AB74"/>
    <mergeCell ref="AC72:AC74"/>
    <mergeCell ref="AD72:AD74"/>
    <mergeCell ref="AE72:AE74"/>
    <mergeCell ref="AF72:AF74"/>
    <mergeCell ref="AG72:AG74"/>
    <mergeCell ref="AH72:AH74"/>
    <mergeCell ref="J73:J74"/>
    <mergeCell ref="Q73:Q74"/>
    <mergeCell ref="B75:B77"/>
    <mergeCell ref="C75:C77"/>
    <mergeCell ref="D75:D77"/>
    <mergeCell ref="E75:E77"/>
    <mergeCell ref="F75:F77"/>
    <mergeCell ref="G75:G77"/>
    <mergeCell ref="H75:H77"/>
    <mergeCell ref="I75:I76"/>
    <mergeCell ref="K75:K77"/>
    <mergeCell ref="L75:L77"/>
    <mergeCell ref="M75:M76"/>
    <mergeCell ref="N75:N77"/>
    <mergeCell ref="O75:O76"/>
    <mergeCell ref="P75:P77"/>
    <mergeCell ref="R75:R77"/>
    <mergeCell ref="S75:S77"/>
    <mergeCell ref="T75:T76"/>
    <mergeCell ref="U75:W77"/>
    <mergeCell ref="X75:Z77"/>
    <mergeCell ref="AA75:AA77"/>
    <mergeCell ref="AB75:AB77"/>
    <mergeCell ref="AC75:AC77"/>
    <mergeCell ref="AD75:AD77"/>
    <mergeCell ref="AE75:AE77"/>
    <mergeCell ref="AF75:AF77"/>
    <mergeCell ref="AG75:AG77"/>
    <mergeCell ref="AH75:AH77"/>
    <mergeCell ref="J76:J77"/>
    <mergeCell ref="Q76:Q77"/>
    <mergeCell ref="B78:B80"/>
    <mergeCell ref="C78:C80"/>
    <mergeCell ref="D78:D80"/>
    <mergeCell ref="E78:E80"/>
    <mergeCell ref="F78:F80"/>
    <mergeCell ref="G78:G80"/>
    <mergeCell ref="H78:H80"/>
    <mergeCell ref="I78:I79"/>
    <mergeCell ref="K78:K80"/>
    <mergeCell ref="L78:L80"/>
    <mergeCell ref="M78:M79"/>
    <mergeCell ref="N78:N80"/>
    <mergeCell ref="O78:O79"/>
    <mergeCell ref="P78:P80"/>
    <mergeCell ref="R78:R80"/>
    <mergeCell ref="S78:S80"/>
    <mergeCell ref="T78:T79"/>
    <mergeCell ref="U78:W80"/>
    <mergeCell ref="X78:Z80"/>
    <mergeCell ref="AA78:AA80"/>
    <mergeCell ref="AB78:AB80"/>
    <mergeCell ref="AC78:AC80"/>
    <mergeCell ref="AD78:AD80"/>
    <mergeCell ref="AE78:AE80"/>
    <mergeCell ref="AF78:AF80"/>
    <mergeCell ref="AG78:AG80"/>
    <mergeCell ref="AH78:AH80"/>
    <mergeCell ref="J79:J80"/>
    <mergeCell ref="Q79:Q80"/>
    <mergeCell ref="B81:B83"/>
    <mergeCell ref="C81:C83"/>
    <mergeCell ref="D81:D83"/>
    <mergeCell ref="E81:E83"/>
    <mergeCell ref="F81:F83"/>
    <mergeCell ref="G81:G83"/>
    <mergeCell ref="H81:H83"/>
    <mergeCell ref="I81:I82"/>
    <mergeCell ref="K81:K83"/>
    <mergeCell ref="L81:L83"/>
    <mergeCell ref="M81:M82"/>
    <mergeCell ref="N81:N83"/>
    <mergeCell ref="O81:O82"/>
    <mergeCell ref="P81:P83"/>
    <mergeCell ref="R81:R83"/>
    <mergeCell ref="S81:S83"/>
    <mergeCell ref="T81:T82"/>
    <mergeCell ref="U81:W83"/>
    <mergeCell ref="X81:Z83"/>
    <mergeCell ref="AA81:AA83"/>
    <mergeCell ref="AB81:AB83"/>
    <mergeCell ref="AC81:AC83"/>
    <mergeCell ref="AD81:AD83"/>
    <mergeCell ref="AE81:AE83"/>
    <mergeCell ref="AF81:AF83"/>
    <mergeCell ref="AG81:AG83"/>
    <mergeCell ref="AH81:AH83"/>
    <mergeCell ref="J82:J83"/>
    <mergeCell ref="Q82:Q83"/>
    <mergeCell ref="B84:B86"/>
    <mergeCell ref="C84:C86"/>
    <mergeCell ref="D84:D86"/>
    <mergeCell ref="E84:E86"/>
    <mergeCell ref="F84:F86"/>
    <mergeCell ref="G84:G86"/>
    <mergeCell ref="H84:H86"/>
    <mergeCell ref="I84:I85"/>
    <mergeCell ref="K84:K86"/>
    <mergeCell ref="L84:L86"/>
    <mergeCell ref="M84:M85"/>
    <mergeCell ref="N84:N86"/>
    <mergeCell ref="O84:O85"/>
    <mergeCell ref="P84:P86"/>
    <mergeCell ref="R84:R86"/>
    <mergeCell ref="S84:S86"/>
    <mergeCell ref="T84:T85"/>
    <mergeCell ref="U84:W86"/>
    <mergeCell ref="X84:Z86"/>
    <mergeCell ref="AA84:AA86"/>
    <mergeCell ref="AB84:AB86"/>
    <mergeCell ref="AC84:AC86"/>
    <mergeCell ref="AD84:AD86"/>
    <mergeCell ref="AE84:AE86"/>
    <mergeCell ref="AF84:AF86"/>
    <mergeCell ref="AG84:AG86"/>
    <mergeCell ref="AH84:AH86"/>
    <mergeCell ref="J85:J86"/>
    <mergeCell ref="Q85:Q86"/>
    <mergeCell ref="B87:B89"/>
    <mergeCell ref="C87:C89"/>
    <mergeCell ref="D87:D89"/>
    <mergeCell ref="E87:E89"/>
    <mergeCell ref="F87:F89"/>
    <mergeCell ref="G87:G89"/>
    <mergeCell ref="H87:H89"/>
    <mergeCell ref="I87:I88"/>
    <mergeCell ref="K87:K89"/>
    <mergeCell ref="L87:L89"/>
    <mergeCell ref="M87:M88"/>
    <mergeCell ref="N87:N89"/>
    <mergeCell ref="O87:O88"/>
    <mergeCell ref="P87:P89"/>
    <mergeCell ref="R87:R89"/>
    <mergeCell ref="S87:S89"/>
    <mergeCell ref="T87:T88"/>
    <mergeCell ref="U87:W89"/>
    <mergeCell ref="X87:Z89"/>
    <mergeCell ref="AA87:AA89"/>
    <mergeCell ref="AB87:AB89"/>
    <mergeCell ref="AC87:AC89"/>
    <mergeCell ref="AD87:AD89"/>
    <mergeCell ref="AE87:AE89"/>
    <mergeCell ref="AF87:AF89"/>
    <mergeCell ref="AG87:AG89"/>
    <mergeCell ref="AH87:AH89"/>
    <mergeCell ref="J88:J89"/>
    <mergeCell ref="Q88:Q89"/>
    <mergeCell ref="B90:B92"/>
    <mergeCell ref="C90:C92"/>
    <mergeCell ref="D90:D92"/>
    <mergeCell ref="E90:E92"/>
    <mergeCell ref="F90:F92"/>
    <mergeCell ref="G90:G92"/>
    <mergeCell ref="H90:H92"/>
    <mergeCell ref="I90:I91"/>
    <mergeCell ref="K90:K92"/>
    <mergeCell ref="L90:L92"/>
    <mergeCell ref="M90:M91"/>
    <mergeCell ref="N90:N92"/>
    <mergeCell ref="O90:O91"/>
    <mergeCell ref="P90:P92"/>
    <mergeCell ref="R90:R92"/>
    <mergeCell ref="S90:S92"/>
    <mergeCell ref="T90:T91"/>
    <mergeCell ref="U90:W92"/>
    <mergeCell ref="X90:Z92"/>
    <mergeCell ref="AA90:AA92"/>
    <mergeCell ref="AB90:AB92"/>
    <mergeCell ref="AC90:AC92"/>
    <mergeCell ref="AD90:AD92"/>
    <mergeCell ref="AE90:AE92"/>
    <mergeCell ref="AF90:AF92"/>
    <mergeCell ref="AG90:AG92"/>
    <mergeCell ref="AH90:AH92"/>
    <mergeCell ref="J91:J92"/>
    <mergeCell ref="Q91:Q92"/>
    <mergeCell ref="B93:B95"/>
    <mergeCell ref="C93:C95"/>
    <mergeCell ref="D93:D95"/>
    <mergeCell ref="E93:E95"/>
    <mergeCell ref="F93:F95"/>
    <mergeCell ref="G93:G95"/>
    <mergeCell ref="H93:H95"/>
    <mergeCell ref="I93:I94"/>
    <mergeCell ref="K93:K95"/>
    <mergeCell ref="L93:L95"/>
    <mergeCell ref="M93:M94"/>
    <mergeCell ref="N93:N95"/>
    <mergeCell ref="O93:O94"/>
    <mergeCell ref="P93:P95"/>
    <mergeCell ref="R93:R95"/>
    <mergeCell ref="S93:S95"/>
    <mergeCell ref="T93:T94"/>
    <mergeCell ref="U93:W95"/>
    <mergeCell ref="X93:Z95"/>
    <mergeCell ref="AA93:AA95"/>
    <mergeCell ref="AB93:AB95"/>
    <mergeCell ref="AC93:AC95"/>
    <mergeCell ref="AD93:AD95"/>
    <mergeCell ref="AE93:AE95"/>
    <mergeCell ref="AF93:AF95"/>
    <mergeCell ref="AG93:AG95"/>
    <mergeCell ref="AH93:AH95"/>
    <mergeCell ref="J94:J95"/>
    <mergeCell ref="Q94:Q95"/>
    <mergeCell ref="B96:B98"/>
    <mergeCell ref="C96:C98"/>
    <mergeCell ref="D96:D98"/>
    <mergeCell ref="E96:E98"/>
    <mergeCell ref="F96:F98"/>
    <mergeCell ref="G96:G98"/>
    <mergeCell ref="H96:H98"/>
    <mergeCell ref="I96:I97"/>
    <mergeCell ref="K96:K98"/>
    <mergeCell ref="L96:L98"/>
    <mergeCell ref="M96:M97"/>
    <mergeCell ref="N96:N98"/>
    <mergeCell ref="O96:O97"/>
    <mergeCell ref="P96:P98"/>
    <mergeCell ref="R96:R98"/>
    <mergeCell ref="S96:S98"/>
    <mergeCell ref="T96:T97"/>
    <mergeCell ref="U96:W98"/>
    <mergeCell ref="X96:Z98"/>
    <mergeCell ref="AA96:AA98"/>
    <mergeCell ref="AB96:AB98"/>
    <mergeCell ref="AC96:AC98"/>
    <mergeCell ref="AD96:AD98"/>
    <mergeCell ref="AE96:AE98"/>
    <mergeCell ref="AF96:AF98"/>
    <mergeCell ref="AG96:AG98"/>
    <mergeCell ref="AH96:AH98"/>
    <mergeCell ref="J97:J98"/>
    <mergeCell ref="Q97:Q98"/>
    <mergeCell ref="B99:B101"/>
    <mergeCell ref="C99:C101"/>
    <mergeCell ref="D99:D101"/>
    <mergeCell ref="E99:E101"/>
    <mergeCell ref="F99:F101"/>
    <mergeCell ref="G99:G101"/>
    <mergeCell ref="H99:H101"/>
    <mergeCell ref="I99:I100"/>
    <mergeCell ref="K99:K101"/>
    <mergeCell ref="L99:L101"/>
    <mergeCell ref="M99:M100"/>
    <mergeCell ref="N99:N101"/>
    <mergeCell ref="O99:O100"/>
    <mergeCell ref="P99:P101"/>
    <mergeCell ref="R99:R101"/>
    <mergeCell ref="S99:S101"/>
    <mergeCell ref="T99:T100"/>
    <mergeCell ref="U99:W101"/>
    <mergeCell ref="X99:Z101"/>
    <mergeCell ref="AA99:AA101"/>
    <mergeCell ref="AB99:AB101"/>
    <mergeCell ref="AC99:AC101"/>
    <mergeCell ref="AD99:AD101"/>
    <mergeCell ref="AE99:AE101"/>
    <mergeCell ref="AF99:AF101"/>
    <mergeCell ref="AG99:AG101"/>
    <mergeCell ref="AH99:AH101"/>
    <mergeCell ref="J100:J101"/>
    <mergeCell ref="Q100:Q101"/>
    <mergeCell ref="B102:B104"/>
    <mergeCell ref="C102:C104"/>
    <mergeCell ref="D102:D104"/>
    <mergeCell ref="E102:E104"/>
    <mergeCell ref="F102:F104"/>
    <mergeCell ref="G102:G104"/>
    <mergeCell ref="H102:H104"/>
    <mergeCell ref="I102:I103"/>
    <mergeCell ref="K102:K104"/>
    <mergeCell ref="L102:L104"/>
    <mergeCell ref="M102:M103"/>
    <mergeCell ref="N102:N104"/>
    <mergeCell ref="O102:O103"/>
    <mergeCell ref="P102:P104"/>
    <mergeCell ref="R102:R104"/>
    <mergeCell ref="S102:S104"/>
    <mergeCell ref="T102:T103"/>
    <mergeCell ref="U102:W104"/>
    <mergeCell ref="X102:Z104"/>
    <mergeCell ref="AA102:AA104"/>
    <mergeCell ref="AB102:AB104"/>
    <mergeCell ref="AC102:AC104"/>
    <mergeCell ref="AD102:AD104"/>
    <mergeCell ref="AE102:AE104"/>
    <mergeCell ref="AF102:AF104"/>
    <mergeCell ref="AG102:AG104"/>
    <mergeCell ref="AH102:AH104"/>
    <mergeCell ref="J103:J104"/>
    <mergeCell ref="Q103:Q104"/>
    <mergeCell ref="B105:B107"/>
    <mergeCell ref="C105:C107"/>
    <mergeCell ref="D105:D107"/>
    <mergeCell ref="E105:E107"/>
    <mergeCell ref="F105:F107"/>
    <mergeCell ref="G105:G107"/>
    <mergeCell ref="H105:H107"/>
    <mergeCell ref="I105:I106"/>
    <mergeCell ref="K105:K107"/>
    <mergeCell ref="L105:L107"/>
    <mergeCell ref="M105:M106"/>
    <mergeCell ref="N105:N107"/>
    <mergeCell ref="O105:O106"/>
    <mergeCell ref="P105:P107"/>
    <mergeCell ref="R105:R107"/>
    <mergeCell ref="S105:S107"/>
    <mergeCell ref="T105:T106"/>
    <mergeCell ref="U105:W107"/>
    <mergeCell ref="X105:Z107"/>
    <mergeCell ref="AA105:AA107"/>
    <mergeCell ref="AB105:AB107"/>
    <mergeCell ref="AC105:AC107"/>
    <mergeCell ref="AD105:AD107"/>
    <mergeCell ref="AE105:AE107"/>
    <mergeCell ref="AF105:AF107"/>
    <mergeCell ref="AG105:AG107"/>
    <mergeCell ref="AH105:AH107"/>
    <mergeCell ref="J106:J107"/>
    <mergeCell ref="Q106:Q107"/>
    <mergeCell ref="B108:B110"/>
    <mergeCell ref="C108:C110"/>
    <mergeCell ref="D108:D110"/>
    <mergeCell ref="E108:E110"/>
    <mergeCell ref="F108:F110"/>
    <mergeCell ref="G108:G110"/>
    <mergeCell ref="H108:H110"/>
    <mergeCell ref="I108:I109"/>
    <mergeCell ref="K108:K110"/>
    <mergeCell ref="L108:L110"/>
    <mergeCell ref="M108:M109"/>
    <mergeCell ref="N108:N110"/>
    <mergeCell ref="O108:O109"/>
    <mergeCell ref="P108:P110"/>
    <mergeCell ref="R108:R110"/>
    <mergeCell ref="S108:S110"/>
    <mergeCell ref="T108:T109"/>
    <mergeCell ref="U108:W110"/>
    <mergeCell ref="X108:Z110"/>
    <mergeCell ref="AA108:AA110"/>
    <mergeCell ref="AB108:AB110"/>
    <mergeCell ref="AC108:AC110"/>
    <mergeCell ref="AD108:AD110"/>
    <mergeCell ref="AE108:AE110"/>
    <mergeCell ref="AF108:AF110"/>
    <mergeCell ref="AG108:AG110"/>
    <mergeCell ref="AH108:AH110"/>
    <mergeCell ref="J109:J110"/>
    <mergeCell ref="Q109:Q110"/>
    <mergeCell ref="B111:B113"/>
    <mergeCell ref="C111:C113"/>
    <mergeCell ref="D111:D113"/>
    <mergeCell ref="E111:E113"/>
    <mergeCell ref="F111:F113"/>
    <mergeCell ref="G111:G113"/>
    <mergeCell ref="H111:H113"/>
    <mergeCell ref="I111:I112"/>
    <mergeCell ref="K111:K113"/>
    <mergeCell ref="L111:L113"/>
    <mergeCell ref="M111:M112"/>
    <mergeCell ref="N111:N113"/>
    <mergeCell ref="O111:O112"/>
    <mergeCell ref="P111:P113"/>
    <mergeCell ref="R111:R113"/>
    <mergeCell ref="S111:S113"/>
    <mergeCell ref="T111:T112"/>
    <mergeCell ref="U111:W113"/>
    <mergeCell ref="X111:Z113"/>
    <mergeCell ref="AA111:AA113"/>
    <mergeCell ref="AB111:AB113"/>
    <mergeCell ref="AC111:AC113"/>
    <mergeCell ref="AD111:AD113"/>
    <mergeCell ref="AE111:AE113"/>
    <mergeCell ref="AF111:AF113"/>
    <mergeCell ref="AG111:AG113"/>
    <mergeCell ref="AH111:AH113"/>
    <mergeCell ref="J112:J113"/>
    <mergeCell ref="Q112:Q113"/>
    <mergeCell ref="B114:B116"/>
    <mergeCell ref="C114:C116"/>
    <mergeCell ref="D114:D116"/>
    <mergeCell ref="E114:E116"/>
    <mergeCell ref="F114:F116"/>
    <mergeCell ref="G114:G116"/>
    <mergeCell ref="H114:H116"/>
    <mergeCell ref="I114:I115"/>
    <mergeCell ref="K114:K116"/>
    <mergeCell ref="L114:L116"/>
    <mergeCell ref="M114:M115"/>
    <mergeCell ref="N114:N116"/>
    <mergeCell ref="O114:O115"/>
    <mergeCell ref="P114:P116"/>
    <mergeCell ref="R114:R116"/>
    <mergeCell ref="S114:S116"/>
    <mergeCell ref="T114:T115"/>
    <mergeCell ref="U114:W116"/>
    <mergeCell ref="X114:Z116"/>
    <mergeCell ref="AA114:AA116"/>
    <mergeCell ref="AB114:AB116"/>
    <mergeCell ref="AC114:AC116"/>
    <mergeCell ref="AD114:AD116"/>
    <mergeCell ref="AE114:AE116"/>
    <mergeCell ref="AF114:AF116"/>
    <mergeCell ref="AG114:AG116"/>
    <mergeCell ref="AH114:AH116"/>
    <mergeCell ref="J115:J116"/>
    <mergeCell ref="Q115:Q116"/>
    <mergeCell ref="B117:B119"/>
    <mergeCell ref="C117:C119"/>
    <mergeCell ref="D117:D119"/>
    <mergeCell ref="E117:E119"/>
    <mergeCell ref="F117:F119"/>
    <mergeCell ref="G117:G119"/>
    <mergeCell ref="H117:H119"/>
    <mergeCell ref="I117:I118"/>
    <mergeCell ref="K117:K119"/>
    <mergeCell ref="L117:L119"/>
    <mergeCell ref="M117:M118"/>
    <mergeCell ref="N117:N119"/>
    <mergeCell ref="O117:O118"/>
    <mergeCell ref="P117:P119"/>
    <mergeCell ref="R117:R119"/>
    <mergeCell ref="S117:S119"/>
    <mergeCell ref="T117:T118"/>
    <mergeCell ref="U117:W119"/>
    <mergeCell ref="X117:Z119"/>
    <mergeCell ref="AA117:AA119"/>
    <mergeCell ref="AB117:AB119"/>
    <mergeCell ref="AC117:AC119"/>
    <mergeCell ref="AD117:AD119"/>
    <mergeCell ref="AE117:AE119"/>
    <mergeCell ref="AF117:AF119"/>
    <mergeCell ref="AG117:AG119"/>
    <mergeCell ref="AH117:AH119"/>
    <mergeCell ref="J118:J119"/>
    <mergeCell ref="Q118:Q119"/>
    <mergeCell ref="B120:B122"/>
    <mergeCell ref="C120:C122"/>
    <mergeCell ref="D120:D122"/>
    <mergeCell ref="E120:E122"/>
    <mergeCell ref="F120:F122"/>
    <mergeCell ref="G120:G122"/>
    <mergeCell ref="H120:H122"/>
    <mergeCell ref="I120:I121"/>
    <mergeCell ref="K120:K122"/>
    <mergeCell ref="L120:L122"/>
    <mergeCell ref="M120:M121"/>
    <mergeCell ref="N120:N122"/>
    <mergeCell ref="O120:O121"/>
    <mergeCell ref="P120:P122"/>
    <mergeCell ref="R120:R122"/>
    <mergeCell ref="S120:S122"/>
    <mergeCell ref="T120:T121"/>
    <mergeCell ref="U120:W122"/>
    <mergeCell ref="X120:Z122"/>
    <mergeCell ref="AA120:AA122"/>
    <mergeCell ref="AB120:AB122"/>
    <mergeCell ref="AC120:AC122"/>
    <mergeCell ref="AD120:AD122"/>
    <mergeCell ref="AE120:AE122"/>
    <mergeCell ref="AF120:AF122"/>
    <mergeCell ref="AG120:AG122"/>
    <mergeCell ref="AH120:AH122"/>
    <mergeCell ref="J121:J122"/>
    <mergeCell ref="Q121:Q122"/>
    <mergeCell ref="B123:B125"/>
    <mergeCell ref="C123:C125"/>
    <mergeCell ref="D123:D125"/>
    <mergeCell ref="E123:E125"/>
    <mergeCell ref="F123:F125"/>
    <mergeCell ref="G123:G125"/>
    <mergeCell ref="H123:H125"/>
    <mergeCell ref="I123:I124"/>
    <mergeCell ref="K123:K125"/>
    <mergeCell ref="L123:L125"/>
    <mergeCell ref="M123:M124"/>
    <mergeCell ref="N123:N125"/>
    <mergeCell ref="O123:O124"/>
    <mergeCell ref="P123:P125"/>
    <mergeCell ref="R123:R125"/>
    <mergeCell ref="S123:S125"/>
    <mergeCell ref="T123:T124"/>
    <mergeCell ref="U123:W125"/>
    <mergeCell ref="X123:Z125"/>
    <mergeCell ref="AA123:AA125"/>
    <mergeCell ref="AB123:AB125"/>
    <mergeCell ref="AC123:AC125"/>
    <mergeCell ref="AD123:AD125"/>
    <mergeCell ref="AE123:AE125"/>
    <mergeCell ref="AF123:AF125"/>
    <mergeCell ref="AG123:AG125"/>
    <mergeCell ref="AH123:AH125"/>
    <mergeCell ref="J124:J125"/>
    <mergeCell ref="Q124:Q125"/>
    <mergeCell ref="B126:B128"/>
    <mergeCell ref="C126:C128"/>
    <mergeCell ref="D126:D128"/>
    <mergeCell ref="E126:E128"/>
    <mergeCell ref="F126:F128"/>
    <mergeCell ref="G126:G128"/>
    <mergeCell ref="H126:H128"/>
    <mergeCell ref="I126:I127"/>
    <mergeCell ref="K126:K128"/>
    <mergeCell ref="L126:L128"/>
    <mergeCell ref="M126:M127"/>
    <mergeCell ref="N126:N128"/>
    <mergeCell ref="O126:O127"/>
    <mergeCell ref="P126:P128"/>
    <mergeCell ref="R126:R128"/>
    <mergeCell ref="S126:S128"/>
    <mergeCell ref="T126:T127"/>
    <mergeCell ref="U126:W128"/>
    <mergeCell ref="X126:Z128"/>
    <mergeCell ref="AA126:AA128"/>
    <mergeCell ref="AB126:AB128"/>
    <mergeCell ref="AC126:AC128"/>
    <mergeCell ref="AD126:AD128"/>
    <mergeCell ref="AE126:AE128"/>
    <mergeCell ref="AF126:AF128"/>
    <mergeCell ref="AG126:AG128"/>
    <mergeCell ref="AH126:AH128"/>
    <mergeCell ref="J127:J128"/>
    <mergeCell ref="Q127:Q128"/>
    <mergeCell ref="B129:B131"/>
    <mergeCell ref="C129:C131"/>
    <mergeCell ref="D129:D131"/>
    <mergeCell ref="E129:E131"/>
    <mergeCell ref="F129:F131"/>
    <mergeCell ref="G129:G131"/>
    <mergeCell ref="H129:H131"/>
    <mergeCell ref="I129:I130"/>
    <mergeCell ref="K129:K131"/>
    <mergeCell ref="L129:L131"/>
    <mergeCell ref="M129:M130"/>
    <mergeCell ref="N129:N131"/>
    <mergeCell ref="O129:O130"/>
    <mergeCell ref="P129:P131"/>
    <mergeCell ref="R129:R131"/>
    <mergeCell ref="S129:S131"/>
    <mergeCell ref="T129:T130"/>
    <mergeCell ref="U129:W131"/>
    <mergeCell ref="X129:Z131"/>
    <mergeCell ref="AA129:AA131"/>
    <mergeCell ref="AB129:AB131"/>
    <mergeCell ref="AC129:AC131"/>
    <mergeCell ref="AD129:AD131"/>
    <mergeCell ref="AE129:AE131"/>
    <mergeCell ref="AF129:AF131"/>
    <mergeCell ref="AG129:AG131"/>
    <mergeCell ref="AH129:AH131"/>
    <mergeCell ref="J130:J131"/>
    <mergeCell ref="Q130:Q131"/>
    <mergeCell ref="B132:B134"/>
    <mergeCell ref="C132:C134"/>
    <mergeCell ref="D132:D134"/>
    <mergeCell ref="E132:E134"/>
    <mergeCell ref="F132:F134"/>
    <mergeCell ref="G132:G134"/>
    <mergeCell ref="H132:H134"/>
    <mergeCell ref="I132:I133"/>
    <mergeCell ref="K132:K134"/>
    <mergeCell ref="L132:L134"/>
    <mergeCell ref="M132:M133"/>
    <mergeCell ref="N132:N134"/>
    <mergeCell ref="O132:O133"/>
    <mergeCell ref="P132:P134"/>
    <mergeCell ref="R132:R134"/>
    <mergeCell ref="S132:S134"/>
    <mergeCell ref="T132:T133"/>
    <mergeCell ref="U132:W134"/>
    <mergeCell ref="X132:Z134"/>
    <mergeCell ref="AA132:AA134"/>
    <mergeCell ref="AB132:AB134"/>
    <mergeCell ref="AC132:AC134"/>
    <mergeCell ref="AD132:AD134"/>
    <mergeCell ref="AE132:AE134"/>
    <mergeCell ref="AF132:AF134"/>
    <mergeCell ref="AG132:AG134"/>
    <mergeCell ref="AH132:AH134"/>
    <mergeCell ref="J133:J134"/>
    <mergeCell ref="Q133:Q134"/>
    <mergeCell ref="B135:B137"/>
    <mergeCell ref="C135:C137"/>
    <mergeCell ref="D135:D137"/>
    <mergeCell ref="E135:E137"/>
    <mergeCell ref="F135:F137"/>
    <mergeCell ref="G135:G137"/>
    <mergeCell ref="H135:H137"/>
    <mergeCell ref="I135:I136"/>
    <mergeCell ref="K135:K137"/>
    <mergeCell ref="L135:L137"/>
    <mergeCell ref="M135:M136"/>
    <mergeCell ref="N135:N137"/>
    <mergeCell ref="O135:O136"/>
    <mergeCell ref="P135:P137"/>
    <mergeCell ref="R135:R137"/>
    <mergeCell ref="S135:S137"/>
    <mergeCell ref="T135:T136"/>
    <mergeCell ref="U135:W137"/>
    <mergeCell ref="X135:Z137"/>
    <mergeCell ref="AA135:AA137"/>
    <mergeCell ref="AB135:AB137"/>
    <mergeCell ref="AC135:AC137"/>
    <mergeCell ref="AD135:AD137"/>
    <mergeCell ref="AE135:AE137"/>
    <mergeCell ref="AF135:AF137"/>
    <mergeCell ref="AG135:AG137"/>
    <mergeCell ref="AH135:AH137"/>
    <mergeCell ref="J136:J137"/>
    <mergeCell ref="Q136:Q137"/>
    <mergeCell ref="B138:B140"/>
    <mergeCell ref="C138:C140"/>
    <mergeCell ref="D138:D140"/>
    <mergeCell ref="E138:E140"/>
    <mergeCell ref="F138:F140"/>
    <mergeCell ref="G138:G140"/>
    <mergeCell ref="H138:H140"/>
    <mergeCell ref="I138:I139"/>
    <mergeCell ref="K138:K140"/>
    <mergeCell ref="L138:L140"/>
    <mergeCell ref="M138:M139"/>
    <mergeCell ref="N138:N140"/>
    <mergeCell ref="O138:O139"/>
    <mergeCell ref="P138:P140"/>
    <mergeCell ref="R138:R140"/>
    <mergeCell ref="S138:S140"/>
    <mergeCell ref="T138:T139"/>
    <mergeCell ref="U138:W140"/>
    <mergeCell ref="X138:Z140"/>
    <mergeCell ref="AA138:AA140"/>
    <mergeCell ref="AB138:AB140"/>
    <mergeCell ref="AC138:AC140"/>
    <mergeCell ref="AD138:AD140"/>
    <mergeCell ref="AE138:AE140"/>
    <mergeCell ref="AF138:AF140"/>
    <mergeCell ref="AG138:AG140"/>
    <mergeCell ref="AH138:AH140"/>
    <mergeCell ref="J139:J140"/>
    <mergeCell ref="Q139:Q140"/>
    <mergeCell ref="B141:B143"/>
    <mergeCell ref="C141:C143"/>
    <mergeCell ref="D141:D143"/>
    <mergeCell ref="E141:E143"/>
    <mergeCell ref="F141:F143"/>
    <mergeCell ref="G141:G143"/>
    <mergeCell ref="H141:H143"/>
    <mergeCell ref="I141:I142"/>
    <mergeCell ref="K141:K143"/>
    <mergeCell ref="L141:L143"/>
    <mergeCell ref="M141:M142"/>
    <mergeCell ref="N141:N143"/>
    <mergeCell ref="O141:O142"/>
    <mergeCell ref="P141:P143"/>
    <mergeCell ref="R141:R143"/>
    <mergeCell ref="S141:S143"/>
    <mergeCell ref="T141:T142"/>
    <mergeCell ref="U141:W143"/>
    <mergeCell ref="X141:Z143"/>
    <mergeCell ref="AA141:AA143"/>
    <mergeCell ref="AB141:AB143"/>
    <mergeCell ref="AC141:AC143"/>
    <mergeCell ref="AD141:AD143"/>
    <mergeCell ref="AE141:AE143"/>
    <mergeCell ref="AF141:AF143"/>
    <mergeCell ref="AG141:AG143"/>
    <mergeCell ref="AH141:AH143"/>
    <mergeCell ref="J142:J143"/>
    <mergeCell ref="Q142:Q143"/>
    <mergeCell ref="B144:B146"/>
    <mergeCell ref="C144:C146"/>
    <mergeCell ref="D144:D146"/>
    <mergeCell ref="E144:E146"/>
    <mergeCell ref="F144:F146"/>
    <mergeCell ref="G144:G146"/>
    <mergeCell ref="H144:H146"/>
    <mergeCell ref="I144:I145"/>
    <mergeCell ref="K144:K146"/>
    <mergeCell ref="L144:L146"/>
    <mergeCell ref="M144:M145"/>
    <mergeCell ref="N144:N146"/>
    <mergeCell ref="O144:O145"/>
    <mergeCell ref="P144:P146"/>
    <mergeCell ref="R144:R146"/>
    <mergeCell ref="S144:S146"/>
    <mergeCell ref="T144:T145"/>
    <mergeCell ref="U144:W146"/>
    <mergeCell ref="X144:Z146"/>
    <mergeCell ref="AA144:AA146"/>
    <mergeCell ref="AB144:AB146"/>
    <mergeCell ref="AC144:AC146"/>
    <mergeCell ref="AD144:AD146"/>
    <mergeCell ref="AE144:AE146"/>
    <mergeCell ref="AF144:AF146"/>
    <mergeCell ref="AG144:AG146"/>
    <mergeCell ref="AH144:AH146"/>
    <mergeCell ref="J145:J146"/>
    <mergeCell ref="Q145:Q146"/>
    <mergeCell ref="B147:B149"/>
    <mergeCell ref="C147:C149"/>
    <mergeCell ref="D147:D149"/>
    <mergeCell ref="E147:E149"/>
    <mergeCell ref="F147:F149"/>
    <mergeCell ref="G147:G149"/>
    <mergeCell ref="H147:H149"/>
    <mergeCell ref="I147:I148"/>
    <mergeCell ref="K147:K149"/>
    <mergeCell ref="L147:L149"/>
    <mergeCell ref="M147:M148"/>
    <mergeCell ref="N147:N149"/>
    <mergeCell ref="O147:O148"/>
    <mergeCell ref="P147:P149"/>
    <mergeCell ref="R147:R149"/>
    <mergeCell ref="S147:S149"/>
    <mergeCell ref="T147:T148"/>
    <mergeCell ref="U147:W149"/>
    <mergeCell ref="X147:Z149"/>
    <mergeCell ref="AA147:AA149"/>
    <mergeCell ref="AB147:AB149"/>
    <mergeCell ref="AC147:AC149"/>
    <mergeCell ref="AD147:AD149"/>
    <mergeCell ref="AE147:AE149"/>
    <mergeCell ref="AF147:AF149"/>
    <mergeCell ref="AG147:AG149"/>
    <mergeCell ref="AH147:AH149"/>
    <mergeCell ref="J148:J149"/>
    <mergeCell ref="Q148:Q149"/>
    <mergeCell ref="B150:B152"/>
    <mergeCell ref="C150:C152"/>
    <mergeCell ref="D150:D152"/>
    <mergeCell ref="E150:E152"/>
    <mergeCell ref="F150:F152"/>
    <mergeCell ref="G150:G152"/>
    <mergeCell ref="H150:H152"/>
    <mergeCell ref="I150:I151"/>
    <mergeCell ref="K150:K152"/>
    <mergeCell ref="L150:L152"/>
    <mergeCell ref="M150:M151"/>
    <mergeCell ref="N150:N152"/>
    <mergeCell ref="O150:O151"/>
    <mergeCell ref="P150:P152"/>
    <mergeCell ref="R150:R152"/>
    <mergeCell ref="S150:S152"/>
    <mergeCell ref="T150:T151"/>
    <mergeCell ref="U150:W152"/>
    <mergeCell ref="X150:Z152"/>
    <mergeCell ref="AA150:AA152"/>
    <mergeCell ref="AB150:AB152"/>
    <mergeCell ref="AC150:AC152"/>
    <mergeCell ref="AD150:AD152"/>
    <mergeCell ref="AE150:AE152"/>
    <mergeCell ref="AF150:AF152"/>
    <mergeCell ref="AG150:AG152"/>
    <mergeCell ref="AH150:AH152"/>
    <mergeCell ref="J151:J152"/>
    <mergeCell ref="Q151:Q152"/>
    <mergeCell ref="B153:B155"/>
    <mergeCell ref="C153:C155"/>
    <mergeCell ref="D153:D155"/>
    <mergeCell ref="E153:E155"/>
    <mergeCell ref="F153:F155"/>
    <mergeCell ref="G153:G155"/>
    <mergeCell ref="H153:H155"/>
    <mergeCell ref="I153:I154"/>
    <mergeCell ref="K153:K155"/>
    <mergeCell ref="L153:L155"/>
    <mergeCell ref="M153:M154"/>
    <mergeCell ref="N153:N155"/>
    <mergeCell ref="O153:O154"/>
    <mergeCell ref="P153:P155"/>
    <mergeCell ref="R153:R155"/>
    <mergeCell ref="S153:S155"/>
    <mergeCell ref="T153:T154"/>
    <mergeCell ref="U153:W155"/>
    <mergeCell ref="X153:Z155"/>
    <mergeCell ref="AA153:AA155"/>
    <mergeCell ref="AB153:AB155"/>
    <mergeCell ref="AC153:AC155"/>
    <mergeCell ref="AD153:AD155"/>
    <mergeCell ref="AE153:AE155"/>
    <mergeCell ref="AF153:AF155"/>
    <mergeCell ref="AG153:AG155"/>
    <mergeCell ref="AH153:AH155"/>
    <mergeCell ref="J154:J155"/>
    <mergeCell ref="Q154:Q155"/>
    <mergeCell ref="B156:B158"/>
    <mergeCell ref="C156:C158"/>
    <mergeCell ref="D156:D158"/>
    <mergeCell ref="E156:E158"/>
    <mergeCell ref="F156:F158"/>
    <mergeCell ref="G156:G158"/>
    <mergeCell ref="H156:H158"/>
    <mergeCell ref="I156:I157"/>
    <mergeCell ref="K156:K158"/>
    <mergeCell ref="L156:L158"/>
    <mergeCell ref="M156:M157"/>
    <mergeCell ref="N156:N158"/>
    <mergeCell ref="O156:O157"/>
    <mergeCell ref="P156:P158"/>
    <mergeCell ref="R156:R158"/>
    <mergeCell ref="S156:S158"/>
    <mergeCell ref="T156:T157"/>
    <mergeCell ref="U156:W158"/>
    <mergeCell ref="X156:Z158"/>
    <mergeCell ref="AA156:AA158"/>
    <mergeCell ref="AB156:AB158"/>
    <mergeCell ref="AC156:AC158"/>
    <mergeCell ref="AD156:AD158"/>
    <mergeCell ref="AE156:AE158"/>
    <mergeCell ref="AF156:AF158"/>
    <mergeCell ref="AG156:AG158"/>
    <mergeCell ref="AH156:AH158"/>
    <mergeCell ref="J157:J158"/>
    <mergeCell ref="Q157:Q158"/>
    <mergeCell ref="B159:B161"/>
    <mergeCell ref="C159:C161"/>
    <mergeCell ref="D159:D161"/>
    <mergeCell ref="E159:E161"/>
    <mergeCell ref="F159:F161"/>
    <mergeCell ref="G159:G161"/>
    <mergeCell ref="H159:H161"/>
    <mergeCell ref="I159:I160"/>
    <mergeCell ref="K159:K161"/>
    <mergeCell ref="L159:L161"/>
    <mergeCell ref="M159:M160"/>
    <mergeCell ref="N159:N161"/>
    <mergeCell ref="O159:O160"/>
    <mergeCell ref="P159:P161"/>
    <mergeCell ref="R159:R161"/>
    <mergeCell ref="S159:S161"/>
    <mergeCell ref="T159:T160"/>
    <mergeCell ref="U159:W161"/>
    <mergeCell ref="X159:Z161"/>
    <mergeCell ref="AA159:AA161"/>
    <mergeCell ref="AB159:AB161"/>
    <mergeCell ref="AC159:AC161"/>
    <mergeCell ref="AD159:AD161"/>
    <mergeCell ref="AE159:AE161"/>
    <mergeCell ref="AF159:AF161"/>
    <mergeCell ref="AG159:AG161"/>
    <mergeCell ref="AH159:AH161"/>
    <mergeCell ref="J160:J161"/>
    <mergeCell ref="Q160:Q161"/>
    <mergeCell ref="B162:B164"/>
    <mergeCell ref="C162:C164"/>
    <mergeCell ref="D162:D164"/>
    <mergeCell ref="E162:E164"/>
    <mergeCell ref="F162:F164"/>
    <mergeCell ref="G162:G164"/>
    <mergeCell ref="H162:H164"/>
    <mergeCell ref="I162:I163"/>
    <mergeCell ref="K162:K164"/>
    <mergeCell ref="L162:L164"/>
    <mergeCell ref="M162:M163"/>
    <mergeCell ref="N162:N164"/>
    <mergeCell ref="O162:O163"/>
    <mergeCell ref="P162:P164"/>
    <mergeCell ref="R162:R164"/>
    <mergeCell ref="S162:S164"/>
    <mergeCell ref="T162:T163"/>
    <mergeCell ref="U162:W164"/>
    <mergeCell ref="X162:Z164"/>
    <mergeCell ref="AA162:AA164"/>
    <mergeCell ref="AB162:AB164"/>
    <mergeCell ref="AC162:AC164"/>
    <mergeCell ref="AD162:AD164"/>
    <mergeCell ref="AE162:AE164"/>
    <mergeCell ref="AF162:AF164"/>
    <mergeCell ref="AG162:AG164"/>
    <mergeCell ref="AH162:AH164"/>
    <mergeCell ref="J163:J164"/>
    <mergeCell ref="Q163:Q164"/>
    <mergeCell ref="B165:B167"/>
    <mergeCell ref="C165:C167"/>
    <mergeCell ref="D165:D167"/>
    <mergeCell ref="E165:E167"/>
    <mergeCell ref="F165:F167"/>
    <mergeCell ref="G165:G167"/>
    <mergeCell ref="H165:H167"/>
    <mergeCell ref="I165:I166"/>
    <mergeCell ref="K165:K167"/>
    <mergeCell ref="L165:L167"/>
    <mergeCell ref="M165:M166"/>
    <mergeCell ref="N165:N167"/>
    <mergeCell ref="O165:O166"/>
    <mergeCell ref="P165:P167"/>
    <mergeCell ref="R165:R167"/>
    <mergeCell ref="S165:S167"/>
    <mergeCell ref="T165:T166"/>
    <mergeCell ref="U165:W167"/>
    <mergeCell ref="X165:Z167"/>
    <mergeCell ref="AA165:AA167"/>
    <mergeCell ref="AB165:AB167"/>
    <mergeCell ref="AC165:AC167"/>
    <mergeCell ref="AD165:AD167"/>
    <mergeCell ref="AE165:AE167"/>
    <mergeCell ref="AF165:AF167"/>
    <mergeCell ref="AG165:AG167"/>
    <mergeCell ref="AH165:AH167"/>
    <mergeCell ref="J166:J167"/>
    <mergeCell ref="Q166:Q167"/>
    <mergeCell ref="B168:B170"/>
    <mergeCell ref="C168:C170"/>
    <mergeCell ref="D168:D170"/>
    <mergeCell ref="E168:E170"/>
    <mergeCell ref="F168:F170"/>
    <mergeCell ref="G168:G170"/>
    <mergeCell ref="H168:H170"/>
    <mergeCell ref="I168:I169"/>
    <mergeCell ref="K168:K170"/>
    <mergeCell ref="L168:L170"/>
    <mergeCell ref="M168:M169"/>
    <mergeCell ref="N168:N170"/>
    <mergeCell ref="O168:O169"/>
    <mergeCell ref="P168:P170"/>
    <mergeCell ref="R168:R170"/>
    <mergeCell ref="S168:S170"/>
    <mergeCell ref="T168:T169"/>
    <mergeCell ref="U168:W170"/>
    <mergeCell ref="X168:Z170"/>
    <mergeCell ref="AA168:AA170"/>
    <mergeCell ref="AB168:AB170"/>
    <mergeCell ref="AC168:AC170"/>
    <mergeCell ref="AD168:AD170"/>
    <mergeCell ref="AE168:AE170"/>
    <mergeCell ref="AF168:AF170"/>
    <mergeCell ref="AG168:AG170"/>
    <mergeCell ref="AH168:AH170"/>
    <mergeCell ref="J169:J170"/>
    <mergeCell ref="Q169:Q170"/>
    <mergeCell ref="B171:B173"/>
    <mergeCell ref="C171:C173"/>
    <mergeCell ref="D171:D173"/>
    <mergeCell ref="E171:E173"/>
    <mergeCell ref="F171:F173"/>
    <mergeCell ref="G171:G173"/>
    <mergeCell ref="H171:H173"/>
    <mergeCell ref="I171:I172"/>
    <mergeCell ref="K171:K173"/>
    <mergeCell ref="L171:L173"/>
    <mergeCell ref="M171:M172"/>
    <mergeCell ref="N171:N173"/>
    <mergeCell ref="O171:O172"/>
    <mergeCell ref="P171:P173"/>
    <mergeCell ref="R171:R173"/>
    <mergeCell ref="S171:S173"/>
    <mergeCell ref="T171:T172"/>
    <mergeCell ref="U171:W173"/>
    <mergeCell ref="X171:Z173"/>
    <mergeCell ref="AA171:AA173"/>
    <mergeCell ref="AB171:AB173"/>
    <mergeCell ref="AC171:AC173"/>
    <mergeCell ref="AD171:AD173"/>
    <mergeCell ref="AE171:AE173"/>
    <mergeCell ref="AF171:AF173"/>
    <mergeCell ref="AG171:AG173"/>
    <mergeCell ref="AH171:AH173"/>
    <mergeCell ref="J172:J173"/>
    <mergeCell ref="Q172:Q173"/>
    <mergeCell ref="B174:B176"/>
    <mergeCell ref="C174:C176"/>
    <mergeCell ref="D174:D176"/>
    <mergeCell ref="E174:E176"/>
    <mergeCell ref="F174:F176"/>
    <mergeCell ref="G174:G176"/>
    <mergeCell ref="H174:H176"/>
    <mergeCell ref="I174:I175"/>
    <mergeCell ref="K174:K176"/>
    <mergeCell ref="L174:L176"/>
    <mergeCell ref="M174:M175"/>
    <mergeCell ref="N174:N176"/>
    <mergeCell ref="O174:O175"/>
    <mergeCell ref="P174:P176"/>
    <mergeCell ref="R174:R176"/>
    <mergeCell ref="S174:S176"/>
    <mergeCell ref="T174:T175"/>
    <mergeCell ref="U174:W176"/>
    <mergeCell ref="X174:Z176"/>
    <mergeCell ref="AA174:AA176"/>
    <mergeCell ref="AB174:AB176"/>
    <mergeCell ref="AC174:AC176"/>
    <mergeCell ref="AD174:AD176"/>
    <mergeCell ref="AE174:AE176"/>
    <mergeCell ref="AF174:AF176"/>
    <mergeCell ref="AG174:AG176"/>
    <mergeCell ref="AH174:AH176"/>
    <mergeCell ref="J175:J176"/>
    <mergeCell ref="Q175:Q176"/>
    <mergeCell ref="B177:B179"/>
    <mergeCell ref="C177:C179"/>
    <mergeCell ref="D177:D179"/>
    <mergeCell ref="E177:E179"/>
    <mergeCell ref="F177:F179"/>
    <mergeCell ref="G177:G179"/>
    <mergeCell ref="H177:H179"/>
    <mergeCell ref="I177:I178"/>
    <mergeCell ref="K177:K179"/>
    <mergeCell ref="L177:L179"/>
    <mergeCell ref="M177:M178"/>
    <mergeCell ref="N177:N179"/>
    <mergeCell ref="O177:O178"/>
    <mergeCell ref="P177:P179"/>
    <mergeCell ref="R177:R179"/>
    <mergeCell ref="S177:S179"/>
    <mergeCell ref="T177:T178"/>
    <mergeCell ref="U177:W179"/>
    <mergeCell ref="X177:Z179"/>
    <mergeCell ref="AA177:AA179"/>
    <mergeCell ref="AB177:AB179"/>
    <mergeCell ref="AC177:AC179"/>
    <mergeCell ref="AD177:AD179"/>
    <mergeCell ref="AE177:AE179"/>
    <mergeCell ref="AF177:AF179"/>
    <mergeCell ref="AG177:AG179"/>
    <mergeCell ref="AH177:AH179"/>
    <mergeCell ref="J178:J179"/>
    <mergeCell ref="Q178:Q179"/>
    <mergeCell ref="B180:B182"/>
    <mergeCell ref="C180:C182"/>
    <mergeCell ref="D180:D182"/>
    <mergeCell ref="E180:E182"/>
    <mergeCell ref="F180:F182"/>
    <mergeCell ref="G180:G182"/>
    <mergeCell ref="H180:H182"/>
    <mergeCell ref="I180:I181"/>
    <mergeCell ref="K180:K182"/>
    <mergeCell ref="L180:L182"/>
    <mergeCell ref="M180:M181"/>
    <mergeCell ref="N180:N182"/>
    <mergeCell ref="O180:O181"/>
    <mergeCell ref="P180:P182"/>
    <mergeCell ref="R180:R182"/>
    <mergeCell ref="S180:S182"/>
    <mergeCell ref="T180:T181"/>
    <mergeCell ref="U180:W182"/>
    <mergeCell ref="X180:Z182"/>
    <mergeCell ref="AA180:AA182"/>
    <mergeCell ref="AB180:AB182"/>
    <mergeCell ref="AC180:AC182"/>
    <mergeCell ref="AD180:AD182"/>
    <mergeCell ref="AE180:AE182"/>
    <mergeCell ref="AF180:AF182"/>
    <mergeCell ref="AG180:AG182"/>
    <mergeCell ref="AH180:AH182"/>
    <mergeCell ref="J181:J182"/>
    <mergeCell ref="Q181:Q182"/>
    <mergeCell ref="B183:B185"/>
    <mergeCell ref="C183:C185"/>
    <mergeCell ref="D183:D185"/>
    <mergeCell ref="E183:E185"/>
    <mergeCell ref="F183:F185"/>
    <mergeCell ref="G183:G185"/>
    <mergeCell ref="H183:H185"/>
    <mergeCell ref="I183:I184"/>
    <mergeCell ref="K183:K185"/>
    <mergeCell ref="L183:L185"/>
    <mergeCell ref="M183:M184"/>
    <mergeCell ref="N183:N185"/>
    <mergeCell ref="O183:O184"/>
    <mergeCell ref="P183:P185"/>
    <mergeCell ref="R183:R185"/>
    <mergeCell ref="S183:S185"/>
    <mergeCell ref="T183:T184"/>
    <mergeCell ref="U183:W185"/>
    <mergeCell ref="X183:Z185"/>
    <mergeCell ref="AA183:AA185"/>
    <mergeCell ref="AB183:AB185"/>
    <mergeCell ref="AC183:AC185"/>
    <mergeCell ref="AD183:AD185"/>
    <mergeCell ref="AE183:AE185"/>
    <mergeCell ref="AF183:AF185"/>
    <mergeCell ref="AG183:AG185"/>
    <mergeCell ref="AH183:AH185"/>
    <mergeCell ref="J184:J185"/>
    <mergeCell ref="Q184:Q185"/>
    <mergeCell ref="B186:B188"/>
    <mergeCell ref="C186:C188"/>
    <mergeCell ref="D186:D188"/>
    <mergeCell ref="E186:E188"/>
    <mergeCell ref="F186:F188"/>
    <mergeCell ref="G186:G188"/>
    <mergeCell ref="H186:H188"/>
    <mergeCell ref="I186:I187"/>
    <mergeCell ref="K186:K188"/>
    <mergeCell ref="L186:L188"/>
    <mergeCell ref="M186:M187"/>
    <mergeCell ref="N186:N188"/>
    <mergeCell ref="O186:O187"/>
    <mergeCell ref="P186:P188"/>
    <mergeCell ref="R186:R188"/>
    <mergeCell ref="S186:S188"/>
    <mergeCell ref="T186:T187"/>
    <mergeCell ref="U186:W188"/>
    <mergeCell ref="X186:Z188"/>
    <mergeCell ref="AA186:AA188"/>
    <mergeCell ref="AB186:AB188"/>
    <mergeCell ref="AC186:AC188"/>
    <mergeCell ref="AD186:AD188"/>
    <mergeCell ref="AE186:AE188"/>
    <mergeCell ref="AF186:AF188"/>
    <mergeCell ref="AG186:AG188"/>
    <mergeCell ref="AH186:AH188"/>
    <mergeCell ref="J187:J188"/>
    <mergeCell ref="Q187:Q188"/>
    <mergeCell ref="B189:B191"/>
    <mergeCell ref="C189:C191"/>
    <mergeCell ref="D189:D191"/>
    <mergeCell ref="E189:E191"/>
    <mergeCell ref="F189:F191"/>
    <mergeCell ref="G189:G191"/>
    <mergeCell ref="H189:H191"/>
    <mergeCell ref="I189:I190"/>
    <mergeCell ref="K189:K191"/>
    <mergeCell ref="L189:L191"/>
    <mergeCell ref="M189:M190"/>
    <mergeCell ref="N189:N191"/>
    <mergeCell ref="O189:O190"/>
    <mergeCell ref="P189:P191"/>
    <mergeCell ref="R189:R191"/>
    <mergeCell ref="S189:S191"/>
    <mergeCell ref="T189:T190"/>
    <mergeCell ref="U189:W191"/>
    <mergeCell ref="X189:Z191"/>
    <mergeCell ref="AA189:AA191"/>
    <mergeCell ref="AB189:AB191"/>
    <mergeCell ref="AC189:AC191"/>
    <mergeCell ref="AD189:AD191"/>
    <mergeCell ref="AE189:AE191"/>
    <mergeCell ref="AF189:AF191"/>
    <mergeCell ref="AG189:AG191"/>
    <mergeCell ref="AH189:AH191"/>
    <mergeCell ref="J190:J191"/>
    <mergeCell ref="Q190:Q191"/>
    <mergeCell ref="B192:B194"/>
    <mergeCell ref="C192:C194"/>
    <mergeCell ref="D192:D194"/>
    <mergeCell ref="E192:E194"/>
    <mergeCell ref="F192:F194"/>
    <mergeCell ref="G192:G194"/>
    <mergeCell ref="H192:H194"/>
    <mergeCell ref="I192:I193"/>
    <mergeCell ref="K192:K194"/>
    <mergeCell ref="L192:L194"/>
    <mergeCell ref="M192:M193"/>
    <mergeCell ref="N192:N194"/>
    <mergeCell ref="O192:O193"/>
    <mergeCell ref="P192:P194"/>
    <mergeCell ref="R192:R194"/>
    <mergeCell ref="S192:S194"/>
    <mergeCell ref="T192:T193"/>
    <mergeCell ref="U192:W194"/>
    <mergeCell ref="X192:Z194"/>
    <mergeCell ref="AA192:AA194"/>
    <mergeCell ref="AB192:AB194"/>
    <mergeCell ref="AC192:AC194"/>
    <mergeCell ref="AD192:AD194"/>
    <mergeCell ref="AE192:AE194"/>
    <mergeCell ref="AF192:AF194"/>
    <mergeCell ref="AG192:AG194"/>
    <mergeCell ref="AH192:AH194"/>
    <mergeCell ref="J193:J194"/>
    <mergeCell ref="Q193:Q194"/>
    <mergeCell ref="B195:B197"/>
    <mergeCell ref="C195:C197"/>
    <mergeCell ref="D195:D197"/>
    <mergeCell ref="E195:E197"/>
    <mergeCell ref="F195:F197"/>
    <mergeCell ref="G195:G197"/>
    <mergeCell ref="H195:H197"/>
    <mergeCell ref="I195:I196"/>
    <mergeCell ref="K195:K197"/>
    <mergeCell ref="L195:L197"/>
    <mergeCell ref="M195:M196"/>
    <mergeCell ref="N195:N197"/>
    <mergeCell ref="O195:O196"/>
    <mergeCell ref="P195:P197"/>
    <mergeCell ref="R195:R197"/>
    <mergeCell ref="S195:S197"/>
    <mergeCell ref="T195:T196"/>
    <mergeCell ref="U195:W197"/>
    <mergeCell ref="X195:Z197"/>
    <mergeCell ref="AA195:AA197"/>
    <mergeCell ref="AB195:AB197"/>
    <mergeCell ref="AC195:AC197"/>
    <mergeCell ref="AD195:AD197"/>
    <mergeCell ref="AE195:AE197"/>
    <mergeCell ref="AF195:AF197"/>
    <mergeCell ref="AG195:AG197"/>
    <mergeCell ref="AH195:AH197"/>
    <mergeCell ref="J196:J197"/>
    <mergeCell ref="Q196:Q197"/>
    <mergeCell ref="B198:B200"/>
    <mergeCell ref="C198:C200"/>
    <mergeCell ref="D198:D200"/>
    <mergeCell ref="E198:E200"/>
    <mergeCell ref="F198:F200"/>
    <mergeCell ref="G198:G200"/>
    <mergeCell ref="H198:H200"/>
    <mergeCell ref="I198:I199"/>
    <mergeCell ref="K198:K200"/>
    <mergeCell ref="L198:L200"/>
    <mergeCell ref="M198:M199"/>
    <mergeCell ref="N198:N200"/>
    <mergeCell ref="O198:O199"/>
    <mergeCell ref="P198:P200"/>
    <mergeCell ref="R198:R200"/>
    <mergeCell ref="S198:S200"/>
    <mergeCell ref="T198:T199"/>
    <mergeCell ref="U198:W200"/>
    <mergeCell ref="X198:Z200"/>
    <mergeCell ref="AA198:AA200"/>
    <mergeCell ref="AB198:AB200"/>
    <mergeCell ref="AC198:AC200"/>
    <mergeCell ref="AD198:AD200"/>
    <mergeCell ref="AE198:AE200"/>
    <mergeCell ref="AF198:AF200"/>
    <mergeCell ref="AG198:AG200"/>
    <mergeCell ref="AH198:AH200"/>
    <mergeCell ref="J199:J200"/>
    <mergeCell ref="Q199:Q200"/>
    <mergeCell ref="B201:B203"/>
    <mergeCell ref="C201:C203"/>
    <mergeCell ref="D201:D203"/>
    <mergeCell ref="E201:E203"/>
    <mergeCell ref="F201:F203"/>
    <mergeCell ref="G201:G203"/>
    <mergeCell ref="H201:H203"/>
    <mergeCell ref="I201:I202"/>
    <mergeCell ref="K201:K203"/>
    <mergeCell ref="L201:L203"/>
    <mergeCell ref="M201:M202"/>
    <mergeCell ref="N201:N203"/>
    <mergeCell ref="O201:O202"/>
    <mergeCell ref="P201:P203"/>
    <mergeCell ref="R201:R203"/>
    <mergeCell ref="S201:S203"/>
    <mergeCell ref="T201:T202"/>
    <mergeCell ref="U201:W203"/>
    <mergeCell ref="X201:Z203"/>
    <mergeCell ref="AA201:AA203"/>
    <mergeCell ref="AB201:AB203"/>
    <mergeCell ref="AC201:AC203"/>
    <mergeCell ref="AD201:AD203"/>
    <mergeCell ref="AE201:AE203"/>
    <mergeCell ref="AF201:AF203"/>
    <mergeCell ref="AG201:AG203"/>
    <mergeCell ref="AH201:AH203"/>
    <mergeCell ref="J202:J203"/>
    <mergeCell ref="Q202:Q203"/>
    <mergeCell ref="B204:B206"/>
    <mergeCell ref="C204:C206"/>
    <mergeCell ref="D204:D206"/>
    <mergeCell ref="E204:E206"/>
    <mergeCell ref="F204:F206"/>
    <mergeCell ref="G204:G206"/>
    <mergeCell ref="H204:H206"/>
    <mergeCell ref="I204:I205"/>
    <mergeCell ref="K204:K206"/>
    <mergeCell ref="L204:L206"/>
    <mergeCell ref="M204:M205"/>
    <mergeCell ref="N204:N206"/>
    <mergeCell ref="O204:O205"/>
    <mergeCell ref="P204:P206"/>
    <mergeCell ref="R204:R206"/>
    <mergeCell ref="S204:S206"/>
    <mergeCell ref="T204:T205"/>
    <mergeCell ref="U204:W206"/>
    <mergeCell ref="X204:Z206"/>
    <mergeCell ref="AA204:AA206"/>
    <mergeCell ref="AB204:AB206"/>
    <mergeCell ref="AC204:AC206"/>
    <mergeCell ref="AD204:AD206"/>
    <mergeCell ref="AE204:AE206"/>
    <mergeCell ref="AF204:AF206"/>
    <mergeCell ref="AG204:AG206"/>
    <mergeCell ref="AH204:AH206"/>
    <mergeCell ref="J205:J206"/>
    <mergeCell ref="Q205:Q206"/>
    <mergeCell ref="B207:B209"/>
    <mergeCell ref="C207:C209"/>
    <mergeCell ref="D207:D209"/>
    <mergeCell ref="E207:E209"/>
    <mergeCell ref="F207:F209"/>
    <mergeCell ref="G207:G209"/>
    <mergeCell ref="H207:H209"/>
    <mergeCell ref="I207:I208"/>
    <mergeCell ref="K207:K209"/>
    <mergeCell ref="L207:L209"/>
    <mergeCell ref="M207:M208"/>
    <mergeCell ref="N207:N209"/>
    <mergeCell ref="O207:O208"/>
    <mergeCell ref="P207:P209"/>
    <mergeCell ref="R207:R209"/>
    <mergeCell ref="S207:S209"/>
    <mergeCell ref="T207:T208"/>
    <mergeCell ref="U207:W209"/>
    <mergeCell ref="X207:Z209"/>
    <mergeCell ref="AA207:AA209"/>
    <mergeCell ref="AB207:AB209"/>
    <mergeCell ref="AC207:AC209"/>
    <mergeCell ref="AD207:AD209"/>
    <mergeCell ref="AE207:AE209"/>
    <mergeCell ref="AF207:AF209"/>
    <mergeCell ref="AG207:AG209"/>
    <mergeCell ref="AH207:AH209"/>
    <mergeCell ref="J208:J209"/>
    <mergeCell ref="Q208:Q209"/>
    <mergeCell ref="B210:B212"/>
    <mergeCell ref="C210:C212"/>
    <mergeCell ref="D210:D212"/>
    <mergeCell ref="E210:E212"/>
    <mergeCell ref="F210:F212"/>
    <mergeCell ref="G210:G212"/>
    <mergeCell ref="H210:H212"/>
    <mergeCell ref="I210:I211"/>
    <mergeCell ref="K210:K212"/>
    <mergeCell ref="L210:L212"/>
    <mergeCell ref="M210:M211"/>
    <mergeCell ref="N210:N212"/>
    <mergeCell ref="O210:O211"/>
    <mergeCell ref="P210:P212"/>
    <mergeCell ref="R210:R212"/>
    <mergeCell ref="S210:S212"/>
    <mergeCell ref="T210:T211"/>
    <mergeCell ref="U210:W212"/>
    <mergeCell ref="X210:Z212"/>
    <mergeCell ref="AA210:AA212"/>
    <mergeCell ref="AB210:AB212"/>
    <mergeCell ref="AC210:AC212"/>
    <mergeCell ref="AD210:AD212"/>
    <mergeCell ref="AE210:AE212"/>
    <mergeCell ref="AF210:AF212"/>
    <mergeCell ref="AG210:AG212"/>
    <mergeCell ref="AH210:AH212"/>
    <mergeCell ref="J211:J212"/>
    <mergeCell ref="Q211:Q212"/>
    <mergeCell ref="B213:B215"/>
    <mergeCell ref="C213:C215"/>
    <mergeCell ref="D213:D215"/>
    <mergeCell ref="E213:E215"/>
    <mergeCell ref="F213:F215"/>
    <mergeCell ref="G213:G215"/>
    <mergeCell ref="H213:H215"/>
    <mergeCell ref="I213:I214"/>
    <mergeCell ref="K213:K215"/>
    <mergeCell ref="L213:L215"/>
    <mergeCell ref="M213:M214"/>
    <mergeCell ref="N213:N215"/>
    <mergeCell ref="O213:O214"/>
    <mergeCell ref="P213:P215"/>
    <mergeCell ref="R213:R215"/>
    <mergeCell ref="S213:S215"/>
    <mergeCell ref="T213:T214"/>
    <mergeCell ref="U213:W215"/>
    <mergeCell ref="X213:Z215"/>
    <mergeCell ref="AA213:AA215"/>
    <mergeCell ref="AB213:AB215"/>
    <mergeCell ref="AC213:AC215"/>
    <mergeCell ref="AD213:AD215"/>
    <mergeCell ref="AE213:AE215"/>
    <mergeCell ref="AF213:AF215"/>
    <mergeCell ref="AG213:AG215"/>
    <mergeCell ref="AH213:AH215"/>
    <mergeCell ref="J214:J215"/>
    <mergeCell ref="Q214:Q215"/>
    <mergeCell ref="B216:B218"/>
    <mergeCell ref="C216:C218"/>
    <mergeCell ref="D216:D218"/>
    <mergeCell ref="E216:E218"/>
    <mergeCell ref="F216:F218"/>
    <mergeCell ref="G216:G218"/>
    <mergeCell ref="H216:H218"/>
    <mergeCell ref="I216:I217"/>
    <mergeCell ref="K216:K218"/>
    <mergeCell ref="L216:L218"/>
    <mergeCell ref="M216:M217"/>
    <mergeCell ref="N216:N218"/>
    <mergeCell ref="O216:O217"/>
    <mergeCell ref="P216:P218"/>
    <mergeCell ref="R216:R218"/>
    <mergeCell ref="S216:S218"/>
    <mergeCell ref="T216:T217"/>
    <mergeCell ref="U216:W218"/>
    <mergeCell ref="X216:Z218"/>
    <mergeCell ref="AA216:AA218"/>
    <mergeCell ref="AB216:AB218"/>
    <mergeCell ref="AC216:AC218"/>
    <mergeCell ref="AD216:AD218"/>
    <mergeCell ref="AE216:AE218"/>
    <mergeCell ref="AF216:AF218"/>
    <mergeCell ref="AG216:AG218"/>
    <mergeCell ref="AH216:AH218"/>
    <mergeCell ref="J217:J218"/>
    <mergeCell ref="Q217:Q218"/>
    <mergeCell ref="B219:B221"/>
    <mergeCell ref="C219:C221"/>
    <mergeCell ref="D219:D221"/>
    <mergeCell ref="E219:E221"/>
    <mergeCell ref="F219:F221"/>
    <mergeCell ref="G219:G221"/>
    <mergeCell ref="H219:H221"/>
    <mergeCell ref="I219:I220"/>
    <mergeCell ref="K219:K221"/>
    <mergeCell ref="L219:L221"/>
    <mergeCell ref="M219:M220"/>
    <mergeCell ref="N219:N221"/>
    <mergeCell ref="O219:O220"/>
    <mergeCell ref="P219:P221"/>
    <mergeCell ref="R219:R221"/>
    <mergeCell ref="S219:S221"/>
    <mergeCell ref="T219:T220"/>
    <mergeCell ref="U219:W221"/>
    <mergeCell ref="X219:Z221"/>
    <mergeCell ref="AA219:AA221"/>
    <mergeCell ref="AB219:AB221"/>
    <mergeCell ref="AC219:AC221"/>
    <mergeCell ref="AD219:AD221"/>
    <mergeCell ref="AE219:AE221"/>
    <mergeCell ref="AF219:AF221"/>
    <mergeCell ref="AG219:AG221"/>
    <mergeCell ref="AH219:AH221"/>
    <mergeCell ref="J220:J221"/>
    <mergeCell ref="Q220:Q221"/>
    <mergeCell ref="B222:B224"/>
    <mergeCell ref="C222:C224"/>
    <mergeCell ref="D222:D224"/>
    <mergeCell ref="E222:E224"/>
    <mergeCell ref="F222:F224"/>
    <mergeCell ref="G222:G224"/>
    <mergeCell ref="H222:H224"/>
    <mergeCell ref="I222:I223"/>
    <mergeCell ref="K222:K224"/>
    <mergeCell ref="L222:L224"/>
    <mergeCell ref="M222:M223"/>
    <mergeCell ref="N222:N224"/>
    <mergeCell ref="O222:O223"/>
    <mergeCell ref="P222:P224"/>
    <mergeCell ref="R222:R224"/>
    <mergeCell ref="S222:S224"/>
    <mergeCell ref="T222:T223"/>
    <mergeCell ref="U222:W224"/>
    <mergeCell ref="X222:Z224"/>
    <mergeCell ref="AA222:AA224"/>
    <mergeCell ref="AB222:AB224"/>
    <mergeCell ref="AC222:AC224"/>
    <mergeCell ref="AD222:AD224"/>
    <mergeCell ref="AE222:AE224"/>
    <mergeCell ref="AF222:AF224"/>
    <mergeCell ref="AG222:AG224"/>
    <mergeCell ref="AH222:AH224"/>
    <mergeCell ref="J223:J224"/>
    <mergeCell ref="Q223:Q224"/>
    <mergeCell ref="B225:B227"/>
    <mergeCell ref="C225:C227"/>
    <mergeCell ref="D225:D227"/>
    <mergeCell ref="E225:E227"/>
    <mergeCell ref="F225:F227"/>
    <mergeCell ref="G225:G227"/>
    <mergeCell ref="H225:H227"/>
    <mergeCell ref="I225:I226"/>
    <mergeCell ref="K225:K227"/>
    <mergeCell ref="L225:L227"/>
    <mergeCell ref="M225:M226"/>
    <mergeCell ref="N225:N227"/>
    <mergeCell ref="O225:O226"/>
    <mergeCell ref="P225:P227"/>
    <mergeCell ref="R225:R227"/>
    <mergeCell ref="S225:S227"/>
    <mergeCell ref="T225:T226"/>
    <mergeCell ref="U225:W227"/>
    <mergeCell ref="X225:Z227"/>
    <mergeCell ref="AA225:AA227"/>
    <mergeCell ref="AB225:AB227"/>
    <mergeCell ref="AC225:AC227"/>
    <mergeCell ref="AD225:AD227"/>
    <mergeCell ref="AE225:AE227"/>
    <mergeCell ref="AF225:AF227"/>
    <mergeCell ref="AG225:AG227"/>
    <mergeCell ref="AH225:AH227"/>
    <mergeCell ref="J226:J227"/>
    <mergeCell ref="Q226:Q227"/>
    <mergeCell ref="B228:B230"/>
    <mergeCell ref="C228:C230"/>
    <mergeCell ref="D228:D230"/>
    <mergeCell ref="E228:E230"/>
    <mergeCell ref="F228:F230"/>
    <mergeCell ref="G228:G230"/>
    <mergeCell ref="H228:H230"/>
    <mergeCell ref="I228:I229"/>
    <mergeCell ref="K228:K230"/>
    <mergeCell ref="L228:L230"/>
    <mergeCell ref="M228:M229"/>
    <mergeCell ref="N228:N230"/>
    <mergeCell ref="O228:O229"/>
    <mergeCell ref="P228:P230"/>
    <mergeCell ref="R228:R230"/>
    <mergeCell ref="S228:S230"/>
    <mergeCell ref="T228:T229"/>
    <mergeCell ref="U228:W230"/>
    <mergeCell ref="X228:Z230"/>
    <mergeCell ref="AA228:AA230"/>
    <mergeCell ref="AB228:AB230"/>
    <mergeCell ref="AC228:AC230"/>
    <mergeCell ref="AD228:AD230"/>
    <mergeCell ref="AE228:AE230"/>
    <mergeCell ref="AF228:AF230"/>
    <mergeCell ref="AG228:AG230"/>
    <mergeCell ref="AH228:AH230"/>
    <mergeCell ref="J229:J230"/>
    <mergeCell ref="Q229:Q230"/>
    <mergeCell ref="B231:B233"/>
    <mergeCell ref="C231:C233"/>
    <mergeCell ref="D231:D233"/>
    <mergeCell ref="E231:E233"/>
    <mergeCell ref="F231:F233"/>
    <mergeCell ref="G231:G233"/>
    <mergeCell ref="H231:H233"/>
    <mergeCell ref="I231:I232"/>
    <mergeCell ref="K231:K233"/>
    <mergeCell ref="L231:L233"/>
    <mergeCell ref="M231:M232"/>
    <mergeCell ref="N231:N233"/>
    <mergeCell ref="O231:O232"/>
    <mergeCell ref="P231:P233"/>
    <mergeCell ref="R231:R233"/>
    <mergeCell ref="S231:S233"/>
    <mergeCell ref="T231:T232"/>
    <mergeCell ref="U231:W233"/>
    <mergeCell ref="X231:Z233"/>
    <mergeCell ref="AA231:AA233"/>
    <mergeCell ref="AB231:AB233"/>
    <mergeCell ref="AC231:AC233"/>
    <mergeCell ref="AD231:AD233"/>
    <mergeCell ref="AE231:AE233"/>
    <mergeCell ref="AF231:AF233"/>
    <mergeCell ref="AG231:AG233"/>
    <mergeCell ref="AH231:AH233"/>
    <mergeCell ref="J232:J233"/>
    <mergeCell ref="Q232:Q233"/>
    <mergeCell ref="B234:B236"/>
    <mergeCell ref="C234:C236"/>
    <mergeCell ref="D234:D236"/>
    <mergeCell ref="E234:E236"/>
    <mergeCell ref="F234:F236"/>
    <mergeCell ref="G234:G236"/>
    <mergeCell ref="H234:H236"/>
    <mergeCell ref="I234:I235"/>
    <mergeCell ref="K234:K236"/>
    <mergeCell ref="L234:L236"/>
    <mergeCell ref="M234:M235"/>
    <mergeCell ref="N234:N236"/>
    <mergeCell ref="O234:O235"/>
    <mergeCell ref="P234:P236"/>
    <mergeCell ref="R234:R236"/>
    <mergeCell ref="S234:S236"/>
    <mergeCell ref="T234:T235"/>
    <mergeCell ref="U234:W236"/>
    <mergeCell ref="X234:Z236"/>
    <mergeCell ref="AA234:AA236"/>
    <mergeCell ref="AB234:AB236"/>
    <mergeCell ref="AC234:AC236"/>
    <mergeCell ref="AD234:AD236"/>
    <mergeCell ref="AE234:AE236"/>
    <mergeCell ref="AF234:AF236"/>
    <mergeCell ref="AG234:AG236"/>
    <mergeCell ref="AH234:AH236"/>
    <mergeCell ref="J235:J236"/>
    <mergeCell ref="Q235:Q236"/>
    <mergeCell ref="B237:B239"/>
    <mergeCell ref="C237:C239"/>
    <mergeCell ref="D237:D239"/>
    <mergeCell ref="E237:E239"/>
    <mergeCell ref="F237:F239"/>
    <mergeCell ref="G237:G239"/>
    <mergeCell ref="H237:H239"/>
    <mergeCell ref="I237:I238"/>
    <mergeCell ref="K237:K239"/>
    <mergeCell ref="L237:L239"/>
    <mergeCell ref="M237:M238"/>
    <mergeCell ref="N237:N239"/>
    <mergeCell ref="O237:O238"/>
    <mergeCell ref="P237:P239"/>
    <mergeCell ref="R237:R239"/>
    <mergeCell ref="S237:S239"/>
    <mergeCell ref="T237:T238"/>
    <mergeCell ref="U237:W239"/>
    <mergeCell ref="X237:Z239"/>
    <mergeCell ref="AA237:AA239"/>
    <mergeCell ref="AB237:AB239"/>
    <mergeCell ref="AC237:AC239"/>
    <mergeCell ref="AD237:AD239"/>
    <mergeCell ref="AE237:AE239"/>
    <mergeCell ref="AF237:AF239"/>
    <mergeCell ref="AG237:AG239"/>
    <mergeCell ref="AH237:AH239"/>
    <mergeCell ref="J238:J239"/>
    <mergeCell ref="Q238:Q239"/>
    <mergeCell ref="B240:B242"/>
    <mergeCell ref="C240:C242"/>
    <mergeCell ref="D240:D242"/>
    <mergeCell ref="E240:E242"/>
    <mergeCell ref="F240:F242"/>
    <mergeCell ref="G240:G242"/>
    <mergeCell ref="H240:H242"/>
    <mergeCell ref="I240:I241"/>
    <mergeCell ref="K240:K242"/>
    <mergeCell ref="L240:L242"/>
    <mergeCell ref="M240:M241"/>
    <mergeCell ref="N240:N242"/>
    <mergeCell ref="O240:O241"/>
    <mergeCell ref="P240:P242"/>
    <mergeCell ref="R240:R242"/>
    <mergeCell ref="S240:S242"/>
    <mergeCell ref="T240:T241"/>
    <mergeCell ref="U240:W242"/>
    <mergeCell ref="X240:Z242"/>
    <mergeCell ref="AA240:AA242"/>
    <mergeCell ref="AB240:AB242"/>
    <mergeCell ref="AC240:AC242"/>
    <mergeCell ref="AD240:AD242"/>
    <mergeCell ref="AE240:AE242"/>
    <mergeCell ref="AF240:AF242"/>
    <mergeCell ref="AG240:AG242"/>
    <mergeCell ref="AH240:AH242"/>
    <mergeCell ref="J241:J242"/>
    <mergeCell ref="Q241:Q242"/>
    <mergeCell ref="B243:B245"/>
    <mergeCell ref="C243:C245"/>
    <mergeCell ref="D243:D245"/>
    <mergeCell ref="E243:E245"/>
    <mergeCell ref="F243:F245"/>
    <mergeCell ref="G243:G245"/>
    <mergeCell ref="H243:H245"/>
    <mergeCell ref="I243:I244"/>
    <mergeCell ref="K243:K245"/>
    <mergeCell ref="L243:L245"/>
    <mergeCell ref="M243:M244"/>
    <mergeCell ref="N243:N245"/>
    <mergeCell ref="O243:O244"/>
    <mergeCell ref="P243:P245"/>
    <mergeCell ref="R243:R245"/>
    <mergeCell ref="S243:S245"/>
    <mergeCell ref="T243:T244"/>
    <mergeCell ref="U243:W245"/>
    <mergeCell ref="X243:Z245"/>
    <mergeCell ref="AA243:AA245"/>
    <mergeCell ref="AB243:AB245"/>
    <mergeCell ref="AC243:AC245"/>
    <mergeCell ref="AD243:AD245"/>
    <mergeCell ref="AE243:AE245"/>
    <mergeCell ref="AF243:AF245"/>
    <mergeCell ref="AG243:AG245"/>
    <mergeCell ref="AH243:AH245"/>
    <mergeCell ref="J244:J245"/>
    <mergeCell ref="Q244:Q245"/>
    <mergeCell ref="B246:B248"/>
    <mergeCell ref="C246:C248"/>
    <mergeCell ref="D246:D248"/>
    <mergeCell ref="E246:E248"/>
    <mergeCell ref="F246:F248"/>
    <mergeCell ref="G246:G248"/>
    <mergeCell ref="H246:H248"/>
    <mergeCell ref="I246:I247"/>
    <mergeCell ref="K246:K248"/>
    <mergeCell ref="L246:L248"/>
    <mergeCell ref="M246:M247"/>
    <mergeCell ref="N246:N248"/>
    <mergeCell ref="O246:O247"/>
    <mergeCell ref="P246:P248"/>
    <mergeCell ref="R246:R248"/>
    <mergeCell ref="S246:S248"/>
    <mergeCell ref="T246:T247"/>
    <mergeCell ref="U246:W248"/>
    <mergeCell ref="X246:Z248"/>
    <mergeCell ref="AA246:AA248"/>
    <mergeCell ref="AB246:AB248"/>
    <mergeCell ref="AC246:AC248"/>
    <mergeCell ref="AD246:AD248"/>
    <mergeCell ref="AE246:AE248"/>
    <mergeCell ref="AF246:AF248"/>
    <mergeCell ref="AG246:AG248"/>
    <mergeCell ref="AH246:AH248"/>
    <mergeCell ref="J247:J248"/>
    <mergeCell ref="Q247:Q248"/>
    <mergeCell ref="B249:B251"/>
    <mergeCell ref="C249:C251"/>
    <mergeCell ref="D249:D251"/>
    <mergeCell ref="E249:E251"/>
    <mergeCell ref="F249:F251"/>
    <mergeCell ref="G249:G251"/>
    <mergeCell ref="H249:H251"/>
    <mergeCell ref="I249:I250"/>
    <mergeCell ref="K249:K251"/>
    <mergeCell ref="L249:L251"/>
    <mergeCell ref="M249:M250"/>
    <mergeCell ref="N249:N251"/>
    <mergeCell ref="O249:O250"/>
    <mergeCell ref="P249:P251"/>
    <mergeCell ref="R249:R251"/>
    <mergeCell ref="S249:S251"/>
    <mergeCell ref="T249:T250"/>
    <mergeCell ref="U249:W251"/>
    <mergeCell ref="X249:Z251"/>
    <mergeCell ref="AA249:AA251"/>
    <mergeCell ref="AB249:AB251"/>
    <mergeCell ref="AC249:AC251"/>
    <mergeCell ref="AD249:AD251"/>
    <mergeCell ref="AE249:AE251"/>
    <mergeCell ref="AF249:AF251"/>
    <mergeCell ref="AG249:AG251"/>
    <mergeCell ref="AH249:AH251"/>
    <mergeCell ref="J250:J251"/>
    <mergeCell ref="Q250:Q251"/>
    <mergeCell ref="B252:B254"/>
    <mergeCell ref="C252:C254"/>
    <mergeCell ref="D252:D254"/>
    <mergeCell ref="E252:E254"/>
    <mergeCell ref="F252:F254"/>
    <mergeCell ref="G252:G254"/>
    <mergeCell ref="H252:H254"/>
    <mergeCell ref="I252:I253"/>
    <mergeCell ref="K252:K254"/>
    <mergeCell ref="L252:L254"/>
    <mergeCell ref="M252:M253"/>
    <mergeCell ref="N252:N254"/>
    <mergeCell ref="O252:O253"/>
    <mergeCell ref="P252:P254"/>
    <mergeCell ref="R252:R254"/>
    <mergeCell ref="S252:S254"/>
    <mergeCell ref="T252:T253"/>
    <mergeCell ref="U252:W254"/>
    <mergeCell ref="X252:Z254"/>
    <mergeCell ref="AA252:AA254"/>
    <mergeCell ref="AB252:AB254"/>
    <mergeCell ref="AC252:AC254"/>
    <mergeCell ref="AD252:AD254"/>
    <mergeCell ref="AE252:AE254"/>
    <mergeCell ref="AF252:AF254"/>
    <mergeCell ref="AG252:AG254"/>
    <mergeCell ref="AH252:AH254"/>
    <mergeCell ref="J253:J254"/>
    <mergeCell ref="Q253:Q254"/>
    <mergeCell ref="B255:B257"/>
    <mergeCell ref="C255:C257"/>
    <mergeCell ref="D255:D257"/>
    <mergeCell ref="E255:E257"/>
    <mergeCell ref="F255:F257"/>
    <mergeCell ref="G255:G257"/>
    <mergeCell ref="H255:H257"/>
    <mergeCell ref="I255:I256"/>
    <mergeCell ref="K255:K257"/>
    <mergeCell ref="L255:L257"/>
    <mergeCell ref="M255:M256"/>
    <mergeCell ref="N255:N257"/>
    <mergeCell ref="O255:O256"/>
    <mergeCell ref="P255:P257"/>
    <mergeCell ref="R255:R257"/>
    <mergeCell ref="S255:S257"/>
    <mergeCell ref="T255:T256"/>
    <mergeCell ref="U255:W257"/>
    <mergeCell ref="X255:Z257"/>
    <mergeCell ref="AA255:AA257"/>
    <mergeCell ref="AB255:AB257"/>
    <mergeCell ref="AC255:AC257"/>
    <mergeCell ref="AD255:AD257"/>
    <mergeCell ref="AE255:AE257"/>
    <mergeCell ref="AF255:AF257"/>
    <mergeCell ref="AG255:AG257"/>
    <mergeCell ref="AH255:AH257"/>
    <mergeCell ref="J256:J257"/>
    <mergeCell ref="Q256:Q257"/>
    <mergeCell ref="B258:B260"/>
    <mergeCell ref="C258:C260"/>
    <mergeCell ref="D258:D260"/>
    <mergeCell ref="E258:E260"/>
    <mergeCell ref="F258:F260"/>
    <mergeCell ref="G258:G260"/>
    <mergeCell ref="H258:H260"/>
    <mergeCell ref="I258:I259"/>
    <mergeCell ref="K258:K260"/>
    <mergeCell ref="L258:L260"/>
    <mergeCell ref="M258:M259"/>
    <mergeCell ref="N258:N260"/>
    <mergeCell ref="O258:O259"/>
    <mergeCell ref="P258:P260"/>
    <mergeCell ref="R258:R260"/>
    <mergeCell ref="S258:S260"/>
    <mergeCell ref="T258:T259"/>
    <mergeCell ref="U258:W260"/>
    <mergeCell ref="X258:Z260"/>
    <mergeCell ref="AA258:AA260"/>
    <mergeCell ref="AB258:AB260"/>
    <mergeCell ref="AC258:AC260"/>
    <mergeCell ref="AD258:AD260"/>
    <mergeCell ref="AE258:AE260"/>
    <mergeCell ref="AF258:AF260"/>
    <mergeCell ref="AG258:AG260"/>
    <mergeCell ref="AH258:AH260"/>
    <mergeCell ref="J259:J260"/>
    <mergeCell ref="Q259:Q260"/>
    <mergeCell ref="B261:B263"/>
    <mergeCell ref="C261:C263"/>
    <mergeCell ref="D261:D263"/>
    <mergeCell ref="E261:E263"/>
    <mergeCell ref="F261:F263"/>
    <mergeCell ref="G261:G263"/>
    <mergeCell ref="H261:H263"/>
    <mergeCell ref="I261:I262"/>
    <mergeCell ref="K261:K263"/>
    <mergeCell ref="L261:L263"/>
    <mergeCell ref="M261:M262"/>
    <mergeCell ref="N261:N263"/>
    <mergeCell ref="O261:O262"/>
    <mergeCell ref="P261:P263"/>
    <mergeCell ref="R261:R263"/>
    <mergeCell ref="S261:S263"/>
    <mergeCell ref="T261:T262"/>
    <mergeCell ref="U261:W263"/>
    <mergeCell ref="X261:Z263"/>
    <mergeCell ref="AA261:AA263"/>
    <mergeCell ref="AB261:AB263"/>
    <mergeCell ref="AC261:AC263"/>
    <mergeCell ref="AD261:AD263"/>
    <mergeCell ref="AE261:AE263"/>
    <mergeCell ref="AF261:AF263"/>
    <mergeCell ref="AG261:AG263"/>
    <mergeCell ref="AH261:AH263"/>
    <mergeCell ref="J262:J263"/>
    <mergeCell ref="Q262:Q263"/>
    <mergeCell ref="B264:B266"/>
    <mergeCell ref="C264:C266"/>
    <mergeCell ref="D264:D266"/>
    <mergeCell ref="E264:E266"/>
    <mergeCell ref="F264:F266"/>
    <mergeCell ref="G264:G266"/>
    <mergeCell ref="H264:H266"/>
    <mergeCell ref="I264:I265"/>
    <mergeCell ref="K264:K266"/>
    <mergeCell ref="L264:L266"/>
    <mergeCell ref="M264:M265"/>
    <mergeCell ref="N264:N266"/>
    <mergeCell ref="O264:O265"/>
    <mergeCell ref="P264:P266"/>
    <mergeCell ref="R264:R266"/>
    <mergeCell ref="S264:S266"/>
    <mergeCell ref="T264:T265"/>
    <mergeCell ref="U264:W266"/>
    <mergeCell ref="X264:Z266"/>
    <mergeCell ref="AA264:AA266"/>
    <mergeCell ref="AB264:AB266"/>
    <mergeCell ref="AC264:AC266"/>
    <mergeCell ref="AD264:AD266"/>
    <mergeCell ref="AE264:AE266"/>
    <mergeCell ref="AF264:AF266"/>
    <mergeCell ref="AG264:AG266"/>
    <mergeCell ref="AH264:AH266"/>
    <mergeCell ref="J265:J266"/>
    <mergeCell ref="Q265:Q266"/>
    <mergeCell ref="B267:B269"/>
    <mergeCell ref="C267:C269"/>
    <mergeCell ref="D267:D269"/>
    <mergeCell ref="E267:E269"/>
    <mergeCell ref="F267:F269"/>
    <mergeCell ref="G267:G269"/>
    <mergeCell ref="H267:H269"/>
    <mergeCell ref="I267:I268"/>
    <mergeCell ref="K267:K269"/>
    <mergeCell ref="L267:L269"/>
    <mergeCell ref="M267:M268"/>
    <mergeCell ref="N267:N269"/>
    <mergeCell ref="O267:O268"/>
    <mergeCell ref="P267:P269"/>
    <mergeCell ref="R267:R269"/>
    <mergeCell ref="S267:S269"/>
    <mergeCell ref="T267:T268"/>
    <mergeCell ref="U267:W269"/>
    <mergeCell ref="X267:Z269"/>
    <mergeCell ref="AA267:AA269"/>
    <mergeCell ref="AB267:AB269"/>
    <mergeCell ref="AC267:AC269"/>
    <mergeCell ref="AD267:AD269"/>
    <mergeCell ref="AE267:AE269"/>
    <mergeCell ref="AF267:AF269"/>
    <mergeCell ref="AG267:AG269"/>
    <mergeCell ref="AH267:AH269"/>
    <mergeCell ref="J268:J269"/>
    <mergeCell ref="Q268:Q269"/>
    <mergeCell ref="B270:B272"/>
    <mergeCell ref="C270:C272"/>
    <mergeCell ref="D270:D272"/>
    <mergeCell ref="E270:E272"/>
    <mergeCell ref="F270:F272"/>
    <mergeCell ref="G270:G272"/>
    <mergeCell ref="H270:H272"/>
    <mergeCell ref="I270:I271"/>
    <mergeCell ref="K270:K272"/>
    <mergeCell ref="L270:L272"/>
    <mergeCell ref="M270:M271"/>
    <mergeCell ref="N270:N272"/>
    <mergeCell ref="O270:O271"/>
    <mergeCell ref="P270:P272"/>
    <mergeCell ref="R270:R272"/>
    <mergeCell ref="S270:S272"/>
    <mergeCell ref="T270:T271"/>
    <mergeCell ref="U270:W272"/>
    <mergeCell ref="X270:Z272"/>
    <mergeCell ref="AA270:AA272"/>
    <mergeCell ref="AB270:AB272"/>
    <mergeCell ref="AC270:AC272"/>
    <mergeCell ref="AD270:AD272"/>
    <mergeCell ref="AE270:AE272"/>
    <mergeCell ref="AF270:AF272"/>
    <mergeCell ref="AG270:AG272"/>
    <mergeCell ref="AH270:AH272"/>
    <mergeCell ref="J271:J272"/>
    <mergeCell ref="Q271:Q272"/>
    <mergeCell ref="B273:B275"/>
    <mergeCell ref="C273:C275"/>
    <mergeCell ref="D273:D275"/>
    <mergeCell ref="E273:E275"/>
    <mergeCell ref="F273:F275"/>
    <mergeCell ref="G273:G275"/>
    <mergeCell ref="H273:H275"/>
    <mergeCell ref="I273:I274"/>
    <mergeCell ref="K273:K275"/>
    <mergeCell ref="L273:L275"/>
    <mergeCell ref="M273:M274"/>
    <mergeCell ref="N273:N275"/>
    <mergeCell ref="O273:O274"/>
    <mergeCell ref="P273:P275"/>
    <mergeCell ref="R273:R275"/>
    <mergeCell ref="S273:S275"/>
    <mergeCell ref="T273:T274"/>
    <mergeCell ref="U273:W275"/>
    <mergeCell ref="X273:Z275"/>
    <mergeCell ref="AA273:AA275"/>
    <mergeCell ref="AB273:AB275"/>
    <mergeCell ref="AC273:AC275"/>
    <mergeCell ref="AD273:AD275"/>
    <mergeCell ref="AE273:AE275"/>
    <mergeCell ref="AF273:AF275"/>
    <mergeCell ref="AG273:AG275"/>
    <mergeCell ref="AH273:AH275"/>
    <mergeCell ref="J274:J275"/>
    <mergeCell ref="Q274:Q275"/>
    <mergeCell ref="B276:B278"/>
    <mergeCell ref="C276:C278"/>
    <mergeCell ref="D276:D278"/>
    <mergeCell ref="E276:E278"/>
    <mergeCell ref="F276:F278"/>
    <mergeCell ref="G276:G278"/>
    <mergeCell ref="H276:H278"/>
    <mergeCell ref="I276:I277"/>
    <mergeCell ref="K276:K278"/>
    <mergeCell ref="L276:L278"/>
    <mergeCell ref="M276:M277"/>
    <mergeCell ref="N276:N278"/>
    <mergeCell ref="O276:O277"/>
    <mergeCell ref="P276:P278"/>
    <mergeCell ref="R276:R278"/>
    <mergeCell ref="S276:S278"/>
    <mergeCell ref="T276:T277"/>
    <mergeCell ref="U276:W278"/>
    <mergeCell ref="X276:Z278"/>
    <mergeCell ref="AA276:AA278"/>
    <mergeCell ref="AB276:AB278"/>
    <mergeCell ref="AC276:AC278"/>
    <mergeCell ref="AD276:AD278"/>
    <mergeCell ref="AE276:AE278"/>
    <mergeCell ref="AF276:AF278"/>
    <mergeCell ref="AG276:AG278"/>
    <mergeCell ref="AH276:AH278"/>
    <mergeCell ref="J277:J278"/>
    <mergeCell ref="Q277:Q278"/>
    <mergeCell ref="B279:B281"/>
    <mergeCell ref="C279:C281"/>
    <mergeCell ref="D279:D281"/>
    <mergeCell ref="E279:E281"/>
    <mergeCell ref="F279:F281"/>
    <mergeCell ref="G279:G281"/>
    <mergeCell ref="H279:H281"/>
    <mergeCell ref="I279:I280"/>
    <mergeCell ref="K279:K281"/>
    <mergeCell ref="L279:L281"/>
    <mergeCell ref="M279:M280"/>
    <mergeCell ref="N279:N281"/>
    <mergeCell ref="O279:O280"/>
    <mergeCell ref="P279:P281"/>
    <mergeCell ref="R279:R281"/>
    <mergeCell ref="S279:S281"/>
    <mergeCell ref="T279:T280"/>
    <mergeCell ref="U279:W281"/>
    <mergeCell ref="X279:Z281"/>
    <mergeCell ref="AA279:AA281"/>
    <mergeCell ref="AB279:AB281"/>
    <mergeCell ref="AC279:AC281"/>
    <mergeCell ref="AD279:AD281"/>
    <mergeCell ref="AE279:AE281"/>
    <mergeCell ref="AF279:AF281"/>
    <mergeCell ref="AG279:AG281"/>
    <mergeCell ref="AH279:AH281"/>
    <mergeCell ref="J280:J281"/>
    <mergeCell ref="Q280:Q281"/>
    <mergeCell ref="B282:B284"/>
    <mergeCell ref="C282:C284"/>
    <mergeCell ref="D282:D284"/>
    <mergeCell ref="E282:E284"/>
    <mergeCell ref="F282:F284"/>
    <mergeCell ref="G282:G284"/>
    <mergeCell ref="H282:H284"/>
    <mergeCell ref="I282:I283"/>
    <mergeCell ref="K282:K284"/>
    <mergeCell ref="L282:L284"/>
    <mergeCell ref="M282:M283"/>
    <mergeCell ref="N282:N284"/>
    <mergeCell ref="O282:O283"/>
    <mergeCell ref="P282:P284"/>
    <mergeCell ref="R282:R284"/>
    <mergeCell ref="S282:S284"/>
    <mergeCell ref="T282:T283"/>
    <mergeCell ref="U282:W284"/>
    <mergeCell ref="X282:Z284"/>
    <mergeCell ref="AA282:AA284"/>
    <mergeCell ref="AB282:AB284"/>
    <mergeCell ref="AC282:AC284"/>
    <mergeCell ref="AD282:AD284"/>
    <mergeCell ref="AE282:AE284"/>
    <mergeCell ref="AF282:AF284"/>
    <mergeCell ref="AG282:AG284"/>
    <mergeCell ref="AH282:AH284"/>
    <mergeCell ref="J283:J284"/>
    <mergeCell ref="Q283:Q284"/>
    <mergeCell ref="B285:B287"/>
    <mergeCell ref="C285:C287"/>
    <mergeCell ref="D285:D287"/>
    <mergeCell ref="E285:E287"/>
    <mergeCell ref="F285:F287"/>
    <mergeCell ref="G285:G287"/>
    <mergeCell ref="H285:H287"/>
    <mergeCell ref="I285:I286"/>
    <mergeCell ref="K285:K287"/>
    <mergeCell ref="L285:L287"/>
    <mergeCell ref="M285:M286"/>
    <mergeCell ref="N285:N287"/>
    <mergeCell ref="O285:O286"/>
    <mergeCell ref="P285:P287"/>
    <mergeCell ref="R285:R287"/>
    <mergeCell ref="S285:S287"/>
    <mergeCell ref="T285:T286"/>
    <mergeCell ref="U285:W287"/>
    <mergeCell ref="X285:Z287"/>
    <mergeCell ref="AA285:AA287"/>
    <mergeCell ref="AB285:AB287"/>
    <mergeCell ref="AC285:AC287"/>
    <mergeCell ref="AD285:AD287"/>
    <mergeCell ref="AE285:AE287"/>
    <mergeCell ref="AF285:AF287"/>
    <mergeCell ref="AG285:AG287"/>
    <mergeCell ref="AH285:AH287"/>
    <mergeCell ref="J286:J287"/>
    <mergeCell ref="Q286:Q287"/>
    <mergeCell ref="B288:B290"/>
    <mergeCell ref="C288:C290"/>
    <mergeCell ref="D288:D290"/>
    <mergeCell ref="E288:E290"/>
    <mergeCell ref="F288:F290"/>
    <mergeCell ref="G288:G290"/>
    <mergeCell ref="H288:H290"/>
    <mergeCell ref="I288:I289"/>
    <mergeCell ref="K288:K290"/>
    <mergeCell ref="L288:L290"/>
    <mergeCell ref="M288:M289"/>
    <mergeCell ref="N288:N290"/>
    <mergeCell ref="O288:O289"/>
    <mergeCell ref="P288:P290"/>
    <mergeCell ref="R288:R290"/>
    <mergeCell ref="S288:S290"/>
    <mergeCell ref="T288:T289"/>
    <mergeCell ref="U288:W290"/>
    <mergeCell ref="X288:Z290"/>
    <mergeCell ref="AA288:AA290"/>
    <mergeCell ref="AB288:AB290"/>
    <mergeCell ref="AC288:AC290"/>
    <mergeCell ref="AD288:AD290"/>
    <mergeCell ref="AE288:AE290"/>
    <mergeCell ref="AF288:AF290"/>
    <mergeCell ref="AG288:AG290"/>
    <mergeCell ref="AH288:AH290"/>
    <mergeCell ref="J289:J290"/>
    <mergeCell ref="Q289:Q290"/>
    <mergeCell ref="B291:B293"/>
    <mergeCell ref="C291:C293"/>
    <mergeCell ref="D291:D293"/>
    <mergeCell ref="E291:E293"/>
    <mergeCell ref="F291:F293"/>
    <mergeCell ref="G291:G293"/>
    <mergeCell ref="H291:H293"/>
    <mergeCell ref="I291:I292"/>
    <mergeCell ref="K291:K293"/>
    <mergeCell ref="L291:L293"/>
    <mergeCell ref="M291:M292"/>
    <mergeCell ref="N291:N293"/>
    <mergeCell ref="O291:O292"/>
    <mergeCell ref="P291:P293"/>
    <mergeCell ref="R291:R293"/>
    <mergeCell ref="S291:S293"/>
    <mergeCell ref="T291:T292"/>
    <mergeCell ref="U291:W293"/>
    <mergeCell ref="X291:Z293"/>
    <mergeCell ref="AA291:AA293"/>
    <mergeCell ref="AB291:AB293"/>
    <mergeCell ref="AC291:AC293"/>
    <mergeCell ref="AD291:AD293"/>
    <mergeCell ref="AE291:AE293"/>
    <mergeCell ref="AF291:AF293"/>
    <mergeCell ref="AG291:AG293"/>
    <mergeCell ref="AH291:AH293"/>
    <mergeCell ref="J292:J293"/>
    <mergeCell ref="Q292:Q293"/>
    <mergeCell ref="B294:B296"/>
    <mergeCell ref="C294:C296"/>
    <mergeCell ref="D294:D296"/>
    <mergeCell ref="E294:E296"/>
    <mergeCell ref="F294:F296"/>
    <mergeCell ref="G294:G296"/>
    <mergeCell ref="H294:H296"/>
    <mergeCell ref="I294:I295"/>
    <mergeCell ref="K294:K296"/>
    <mergeCell ref="L294:L296"/>
    <mergeCell ref="M294:M295"/>
    <mergeCell ref="N294:N296"/>
    <mergeCell ref="O294:O295"/>
    <mergeCell ref="P294:P296"/>
    <mergeCell ref="R294:R296"/>
    <mergeCell ref="S294:S296"/>
    <mergeCell ref="T294:T295"/>
    <mergeCell ref="U294:W296"/>
    <mergeCell ref="X294:Z296"/>
    <mergeCell ref="AA294:AA296"/>
    <mergeCell ref="AB294:AB296"/>
    <mergeCell ref="AC294:AC296"/>
    <mergeCell ref="AD294:AD296"/>
    <mergeCell ref="AE294:AE296"/>
    <mergeCell ref="AF294:AF296"/>
    <mergeCell ref="AG294:AG296"/>
    <mergeCell ref="AH294:AH296"/>
    <mergeCell ref="J295:J296"/>
    <mergeCell ref="Q295:Q296"/>
    <mergeCell ref="B297:B299"/>
    <mergeCell ref="C297:C299"/>
    <mergeCell ref="D297:D299"/>
    <mergeCell ref="E297:E299"/>
    <mergeCell ref="F297:F299"/>
    <mergeCell ref="G297:G299"/>
    <mergeCell ref="H297:H299"/>
    <mergeCell ref="I297:I298"/>
    <mergeCell ref="K297:K299"/>
    <mergeCell ref="L297:L299"/>
    <mergeCell ref="M297:M298"/>
    <mergeCell ref="N297:N299"/>
    <mergeCell ref="O297:O298"/>
    <mergeCell ref="P297:P299"/>
    <mergeCell ref="R297:R299"/>
    <mergeCell ref="S297:S299"/>
    <mergeCell ref="T297:T298"/>
    <mergeCell ref="U297:W299"/>
    <mergeCell ref="X297:Z299"/>
    <mergeCell ref="AA297:AA299"/>
    <mergeCell ref="AB297:AB299"/>
    <mergeCell ref="AC297:AC299"/>
    <mergeCell ref="AD297:AD299"/>
    <mergeCell ref="AE297:AE299"/>
    <mergeCell ref="AF297:AF299"/>
    <mergeCell ref="AG297:AG299"/>
    <mergeCell ref="AH297:AH299"/>
    <mergeCell ref="J298:J299"/>
    <mergeCell ref="Q298:Q299"/>
    <mergeCell ref="B300:B302"/>
    <mergeCell ref="C300:C302"/>
    <mergeCell ref="D300:D302"/>
    <mergeCell ref="E300:E302"/>
    <mergeCell ref="F300:F302"/>
    <mergeCell ref="G300:G302"/>
    <mergeCell ref="H300:H302"/>
    <mergeCell ref="I300:I301"/>
    <mergeCell ref="K300:K302"/>
    <mergeCell ref="L300:L302"/>
    <mergeCell ref="M300:M301"/>
    <mergeCell ref="N300:N302"/>
    <mergeCell ref="O300:O301"/>
    <mergeCell ref="P300:P302"/>
    <mergeCell ref="R300:R302"/>
    <mergeCell ref="S300:S302"/>
    <mergeCell ref="T300:T301"/>
    <mergeCell ref="U300:W302"/>
    <mergeCell ref="X300:Z302"/>
    <mergeCell ref="AA300:AA302"/>
    <mergeCell ref="AB300:AB302"/>
    <mergeCell ref="AC300:AC302"/>
    <mergeCell ref="AD300:AD302"/>
    <mergeCell ref="AE300:AE302"/>
    <mergeCell ref="AF300:AF302"/>
    <mergeCell ref="AG300:AG302"/>
    <mergeCell ref="AH300:AH302"/>
    <mergeCell ref="J301:J302"/>
    <mergeCell ref="Q301:Q302"/>
    <mergeCell ref="B303:B305"/>
    <mergeCell ref="C303:C305"/>
    <mergeCell ref="D303:D305"/>
    <mergeCell ref="E303:E305"/>
    <mergeCell ref="F303:F305"/>
    <mergeCell ref="G303:G305"/>
    <mergeCell ref="H303:H305"/>
    <mergeCell ref="I303:I304"/>
    <mergeCell ref="K303:K305"/>
    <mergeCell ref="L303:L305"/>
    <mergeCell ref="M303:M304"/>
    <mergeCell ref="N303:N305"/>
    <mergeCell ref="O303:O304"/>
    <mergeCell ref="P303:P305"/>
    <mergeCell ref="R303:R305"/>
    <mergeCell ref="S303:S305"/>
    <mergeCell ref="T303:T304"/>
    <mergeCell ref="U303:W305"/>
    <mergeCell ref="X303:Z305"/>
    <mergeCell ref="AA303:AA305"/>
    <mergeCell ref="AB303:AB305"/>
    <mergeCell ref="AC303:AC305"/>
    <mergeCell ref="AD303:AD305"/>
    <mergeCell ref="AE303:AE305"/>
    <mergeCell ref="AF303:AF305"/>
    <mergeCell ref="AG303:AG305"/>
    <mergeCell ref="AH303:AH305"/>
    <mergeCell ref="J304:J305"/>
    <mergeCell ref="Q304:Q305"/>
  </mergeCells>
  <dataValidations count="1">
    <dataValidation allowBlank="true" operator="between" showDropDown="false" showErrorMessage="false" showInputMessage="false" sqref="AN16:AN18" type="list">
      <formula1>$B$6:$B$305</formula1>
      <formula2>0</formula2>
    </dataValidation>
  </dataValidations>
  <printOptions headings="false" gridLines="false" gridLinesSet="true" horizontalCentered="false" verticalCentered="false"/>
  <pageMargins left="0.7" right="0.7" top="0.7875" bottom="0.7875" header="0.511805555555555" footer="0.511805555555555"/>
  <pageSetup paperSize="77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2:U104857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3" topLeftCell="A4" activePane="bottomLeft" state="frozen"/>
      <selection pane="topLeft" activeCell="A1" activeCellId="0" sqref="A1"/>
      <selection pane="bottomLeft" activeCell="A1" activeCellId="0" sqref="A1"/>
    </sheetView>
  </sheetViews>
  <sheetFormatPr defaultRowHeight="15.75" zeroHeight="false" outlineLevelRow="0" outlineLevelCol="0"/>
  <cols>
    <col collapsed="false" customWidth="true" hidden="false" outlineLevel="0" max="1" min="1" style="0" width="4.1"/>
    <col collapsed="false" customWidth="true" hidden="false" outlineLevel="0" max="3" min="2" style="0" width="10.8"/>
    <col collapsed="false" customWidth="true" hidden="false" outlineLevel="0" max="4" min="4" style="0" width="19.44"/>
    <col collapsed="false" customWidth="true" hidden="false" outlineLevel="0" max="5" min="5" style="0" width="10.8"/>
    <col collapsed="false" customWidth="true" hidden="false" outlineLevel="0" max="6" min="6" style="0" width="16.09"/>
    <col collapsed="false" customWidth="true" hidden="false" outlineLevel="0" max="7" min="7" style="0" width="17.6"/>
    <col collapsed="false" customWidth="true" hidden="false" outlineLevel="0" max="9" min="8" style="0" width="14.9"/>
    <col collapsed="false" customWidth="true" hidden="false" outlineLevel="0" max="10" min="10" style="0" width="17.93"/>
    <col collapsed="false" customWidth="true" hidden="false" outlineLevel="0" max="11" min="11" style="0" width="23.76"/>
    <col collapsed="false" customWidth="true" hidden="false" outlineLevel="0" max="13" min="12" style="0" width="13.07"/>
    <col collapsed="false" customWidth="true" hidden="false" outlineLevel="0" max="14" min="14" style="0" width="13.5"/>
    <col collapsed="false" customWidth="true" hidden="false" outlineLevel="0" max="15" min="15" style="0" width="28.51"/>
    <col collapsed="false" customWidth="true" hidden="false" outlineLevel="0" max="16" min="16" style="0" width="27.76"/>
    <col collapsed="false" customWidth="true" hidden="false" outlineLevel="0" max="17" min="17" style="0" width="16.09"/>
    <col collapsed="false" customWidth="true" hidden="false" outlineLevel="0" max="18" min="18" style="0" width="23.54"/>
    <col collapsed="false" customWidth="true" hidden="false" outlineLevel="0" max="19" min="19" style="0" width="10.8"/>
    <col collapsed="false" customWidth="true" hidden="false" outlineLevel="0" max="20" min="20" style="0" width="27.54"/>
    <col collapsed="false" customWidth="true" hidden="false" outlineLevel="0" max="1025" min="21" style="0" width="10.8"/>
  </cols>
  <sheetData>
    <row r="2" customFormat="false" ht="36" hidden="false" customHeight="false" outlineLevel="0" collapsed="false">
      <c r="A2" s="149"/>
      <c r="B2" s="150" t="s">
        <v>128</v>
      </c>
      <c r="C2" s="150"/>
      <c r="D2" s="150"/>
      <c r="E2" s="150"/>
      <c r="F2" s="150"/>
      <c r="G2" s="150"/>
      <c r="H2" s="150"/>
      <c r="I2" s="151"/>
      <c r="J2" s="151"/>
    </row>
    <row r="3" customFormat="false" ht="102.75" hidden="false" customHeight="true" outlineLevel="0" collapsed="false">
      <c r="B3" s="152" t="s">
        <v>1</v>
      </c>
      <c r="C3" s="153" t="s">
        <v>2</v>
      </c>
      <c r="D3" s="153" t="s">
        <v>3</v>
      </c>
      <c r="E3" s="154" t="s">
        <v>129</v>
      </c>
      <c r="F3" s="154" t="s">
        <v>130</v>
      </c>
      <c r="G3" s="155" t="s">
        <v>131</v>
      </c>
      <c r="H3" s="154" t="s">
        <v>132</v>
      </c>
      <c r="I3" s="154" t="s">
        <v>10</v>
      </c>
      <c r="J3" s="154" t="s">
        <v>11</v>
      </c>
      <c r="K3" s="154" t="s">
        <v>133</v>
      </c>
      <c r="L3" s="154" t="s">
        <v>134</v>
      </c>
      <c r="M3" s="154" t="s">
        <v>135</v>
      </c>
      <c r="N3" s="154" t="s">
        <v>136</v>
      </c>
      <c r="O3" s="154" t="s">
        <v>15</v>
      </c>
      <c r="P3" s="154" t="s">
        <v>137</v>
      </c>
      <c r="Q3" s="154" t="s">
        <v>138</v>
      </c>
      <c r="R3" s="156" t="s">
        <v>22</v>
      </c>
    </row>
    <row r="4" customFormat="false" ht="15.75" hidden="false" customHeight="false" outlineLevel="0" collapsed="false">
      <c r="B4" s="157" t="n">
        <v>1</v>
      </c>
      <c r="C4" s="158" t="s">
        <v>29</v>
      </c>
      <c r="D4" s="158" t="s">
        <v>30</v>
      </c>
      <c r="E4" s="159" t="n">
        <v>122.32</v>
      </c>
      <c r="F4" s="159" t="n">
        <v>3.65</v>
      </c>
      <c r="G4" s="160" t="s">
        <v>113</v>
      </c>
      <c r="H4" s="159" t="n">
        <v>0</v>
      </c>
      <c r="I4" s="159" t="n">
        <v>19</v>
      </c>
      <c r="J4" s="159" t="n">
        <v>29</v>
      </c>
      <c r="K4" s="158" t="s">
        <v>32</v>
      </c>
      <c r="L4" s="161" t="s">
        <v>139</v>
      </c>
      <c r="M4" s="162" t="n">
        <v>123</v>
      </c>
      <c r="N4" s="159" t="n">
        <v>32</v>
      </c>
      <c r="O4" s="158" t="s">
        <v>140</v>
      </c>
      <c r="P4" s="158" t="s">
        <v>34</v>
      </c>
      <c r="Q4" s="159" t="n">
        <v>2.32</v>
      </c>
      <c r="R4" s="163" t="s">
        <v>48</v>
      </c>
    </row>
    <row r="5" customFormat="false" ht="15.75" hidden="false" customHeight="true" outlineLevel="0" collapsed="false">
      <c r="B5" s="164" t="n">
        <v>2</v>
      </c>
      <c r="C5" s="165" t="s">
        <v>102</v>
      </c>
      <c r="D5" s="165" t="s">
        <v>141</v>
      </c>
      <c r="E5" s="166" t="n">
        <v>119.9</v>
      </c>
      <c r="F5" s="167" t="n">
        <v>4.2</v>
      </c>
      <c r="G5" s="168" t="s">
        <v>122</v>
      </c>
      <c r="H5" s="167"/>
      <c r="I5" s="167" t="n">
        <v>18</v>
      </c>
      <c r="J5" s="167" t="n">
        <v>27</v>
      </c>
      <c r="K5" s="165" t="s">
        <v>142</v>
      </c>
      <c r="L5" s="168" t="s">
        <v>40</v>
      </c>
      <c r="M5" s="169" t="n">
        <v>125</v>
      </c>
      <c r="N5" s="167" t="n">
        <v>35</v>
      </c>
      <c r="O5" s="165" t="s">
        <v>33</v>
      </c>
      <c r="P5" s="168" t="s">
        <v>141</v>
      </c>
      <c r="Q5" s="166" t="n">
        <v>2.02</v>
      </c>
      <c r="R5" s="170" t="s">
        <v>36</v>
      </c>
      <c r="T5" s="171" t="s">
        <v>52</v>
      </c>
      <c r="U5" s="171"/>
    </row>
    <row r="6" customFormat="false" ht="15.75" hidden="false" customHeight="false" outlineLevel="0" collapsed="false">
      <c r="B6" s="164" t="n">
        <v>3</v>
      </c>
      <c r="C6" s="165" t="s">
        <v>111</v>
      </c>
      <c r="D6" s="168" t="s">
        <v>112</v>
      </c>
      <c r="E6" s="172" t="n">
        <v>99.95</v>
      </c>
      <c r="F6" s="172" t="n">
        <v>41.2</v>
      </c>
      <c r="G6" s="168" t="s">
        <v>125</v>
      </c>
      <c r="H6" s="172"/>
      <c r="I6" s="172" t="n">
        <v>51</v>
      </c>
      <c r="J6" s="172" t="n">
        <v>71.8</v>
      </c>
      <c r="K6" s="168" t="s">
        <v>44</v>
      </c>
      <c r="L6" s="160" t="s">
        <v>40</v>
      </c>
      <c r="M6" s="173" t="n">
        <v>147</v>
      </c>
      <c r="N6" s="172" t="n">
        <v>39</v>
      </c>
      <c r="O6" s="168" t="s">
        <v>45</v>
      </c>
      <c r="P6" s="165" t="s">
        <v>56</v>
      </c>
      <c r="Q6" s="172" t="n">
        <v>2.99</v>
      </c>
      <c r="R6" s="174" t="s">
        <v>117</v>
      </c>
      <c r="T6" s="171"/>
      <c r="U6" s="171"/>
    </row>
    <row r="7" customFormat="false" ht="30" hidden="false" customHeight="false" outlineLevel="0" collapsed="false">
      <c r="B7" s="164" t="n">
        <v>4</v>
      </c>
      <c r="C7" s="165" t="s">
        <v>97</v>
      </c>
      <c r="D7" s="168" t="s">
        <v>79</v>
      </c>
      <c r="E7" s="166" t="n">
        <v>105.61</v>
      </c>
      <c r="F7" s="166" t="n">
        <v>3.9</v>
      </c>
      <c r="G7" s="168" t="s">
        <v>119</v>
      </c>
      <c r="H7" s="166"/>
      <c r="I7" s="166" t="n">
        <v>49.85</v>
      </c>
      <c r="J7" s="166" t="n">
        <v>28.1</v>
      </c>
      <c r="K7" s="165" t="s">
        <v>54</v>
      </c>
      <c r="L7" s="168" t="s">
        <v>40</v>
      </c>
      <c r="M7" s="175" t="n">
        <v>123</v>
      </c>
      <c r="N7" s="166" t="n">
        <v>29.99</v>
      </c>
      <c r="O7" s="168" t="s">
        <v>55</v>
      </c>
      <c r="P7" s="168" t="s">
        <v>115</v>
      </c>
      <c r="Q7" s="172" t="n">
        <v>3.4</v>
      </c>
      <c r="R7" s="176"/>
      <c r="T7" s="177" t="s">
        <v>64</v>
      </c>
      <c r="U7" s="178"/>
    </row>
    <row r="8" customFormat="false" ht="30" hidden="false" customHeight="false" outlineLevel="0" collapsed="false">
      <c r="B8" s="164" t="n">
        <v>5</v>
      </c>
      <c r="C8" s="165"/>
      <c r="D8" s="168"/>
      <c r="E8" s="166"/>
      <c r="F8" s="166"/>
      <c r="G8" s="168" t="s">
        <v>66</v>
      </c>
      <c r="H8" s="166"/>
      <c r="I8" s="166" t="n">
        <v>50.55</v>
      </c>
      <c r="J8" s="166"/>
      <c r="K8" s="168" t="s">
        <v>114</v>
      </c>
      <c r="L8" s="168" t="s">
        <v>118</v>
      </c>
      <c r="M8" s="175" t="n">
        <v>168</v>
      </c>
      <c r="N8" s="166" t="n">
        <v>124.95</v>
      </c>
      <c r="O8" s="168" t="s">
        <v>67</v>
      </c>
      <c r="P8" s="168"/>
      <c r="Q8" s="166"/>
      <c r="R8" s="176"/>
      <c r="T8" s="179" t="s">
        <v>65</v>
      </c>
      <c r="U8" s="180" t="n">
        <v>47.95</v>
      </c>
    </row>
    <row r="9" customFormat="false" ht="15" hidden="false" customHeight="false" outlineLevel="0" collapsed="false">
      <c r="B9" s="164" t="n">
        <v>6</v>
      </c>
      <c r="C9" s="168"/>
      <c r="D9" s="168"/>
      <c r="E9" s="166"/>
      <c r="F9" s="166"/>
      <c r="G9" s="168"/>
      <c r="H9" s="166"/>
      <c r="I9" s="166" t="n">
        <v>50.85</v>
      </c>
      <c r="J9" s="166"/>
      <c r="K9" s="168" t="s">
        <v>143</v>
      </c>
      <c r="L9" s="168" t="s">
        <v>118</v>
      </c>
      <c r="M9" s="175" t="n">
        <v>168</v>
      </c>
      <c r="N9" s="166" t="n">
        <v>184.99</v>
      </c>
      <c r="O9" s="168"/>
      <c r="P9" s="168"/>
      <c r="Q9" s="166"/>
      <c r="R9" s="176"/>
      <c r="T9" s="179" t="s">
        <v>70</v>
      </c>
      <c r="U9" s="181" t="n">
        <v>454</v>
      </c>
    </row>
    <row r="10" customFormat="false" ht="15" hidden="false" customHeight="false" outlineLevel="0" collapsed="false">
      <c r="B10" s="164" t="n">
        <v>7</v>
      </c>
      <c r="C10" s="168"/>
      <c r="D10" s="168"/>
      <c r="E10" s="166"/>
      <c r="F10" s="166"/>
      <c r="G10" s="168"/>
      <c r="H10" s="166"/>
      <c r="I10" s="166" t="s">
        <v>120</v>
      </c>
      <c r="J10" s="166"/>
      <c r="K10" s="168" t="s">
        <v>99</v>
      </c>
      <c r="L10" s="168" t="s">
        <v>139</v>
      </c>
      <c r="M10" s="175" t="n">
        <v>124</v>
      </c>
      <c r="N10" s="166" t="n">
        <v>31.99</v>
      </c>
      <c r="O10" s="168"/>
      <c r="P10" s="168"/>
      <c r="Q10" s="166"/>
      <c r="R10" s="176"/>
      <c r="T10" s="182"/>
      <c r="U10" s="178"/>
    </row>
    <row r="11" customFormat="false" ht="15.75" hidden="false" customHeight="false" outlineLevel="0" collapsed="false">
      <c r="B11" s="164" t="n">
        <v>8</v>
      </c>
      <c r="C11" s="168"/>
      <c r="D11" s="168"/>
      <c r="E11" s="166"/>
      <c r="F11" s="166"/>
      <c r="G11" s="168"/>
      <c r="H11" s="166"/>
      <c r="I11" s="166"/>
      <c r="J11" s="166"/>
      <c r="K11" s="168" t="s">
        <v>74</v>
      </c>
      <c r="L11" s="168" t="s">
        <v>40</v>
      </c>
      <c r="M11" s="175" t="n">
        <v>125</v>
      </c>
      <c r="N11" s="166" t="n">
        <v>39.5</v>
      </c>
      <c r="O11" s="168"/>
      <c r="P11" s="168"/>
      <c r="Q11" s="166"/>
      <c r="R11" s="176"/>
      <c r="T11" s="183" t="s">
        <v>73</v>
      </c>
      <c r="U11" s="184" t="n">
        <f aca="false">(U8*1000)/U9</f>
        <v>105.616740088106</v>
      </c>
    </row>
    <row r="12" customFormat="false" ht="15.75" hidden="false" customHeight="false" outlineLevel="0" collapsed="false">
      <c r="B12" s="164" t="n">
        <v>9</v>
      </c>
      <c r="C12" s="168"/>
      <c r="D12" s="168"/>
      <c r="E12" s="166"/>
      <c r="F12" s="166"/>
      <c r="G12" s="168"/>
      <c r="H12" s="166"/>
      <c r="I12" s="166"/>
      <c r="J12" s="166"/>
      <c r="K12" s="168"/>
      <c r="L12" s="168"/>
      <c r="M12" s="175"/>
      <c r="N12" s="166"/>
      <c r="O12" s="168"/>
      <c r="P12" s="168"/>
      <c r="Q12" s="166"/>
      <c r="R12" s="176"/>
      <c r="T12" s="185"/>
      <c r="U12" s="186"/>
    </row>
    <row r="13" customFormat="false" ht="15" hidden="false" customHeight="false" outlineLevel="0" collapsed="false">
      <c r="B13" s="164" t="n">
        <v>10</v>
      </c>
      <c r="C13" s="168"/>
      <c r="D13" s="168"/>
      <c r="E13" s="166"/>
      <c r="F13" s="166"/>
      <c r="G13" s="168"/>
      <c r="H13" s="166"/>
      <c r="I13" s="166"/>
      <c r="J13" s="166"/>
      <c r="K13" s="168"/>
      <c r="L13" s="168"/>
      <c r="M13" s="175"/>
      <c r="N13" s="166"/>
      <c r="O13" s="168"/>
      <c r="P13" s="168"/>
      <c r="Q13" s="166"/>
      <c r="R13" s="176"/>
      <c r="T13" s="187" t="s">
        <v>76</v>
      </c>
      <c r="U13" s="178"/>
    </row>
    <row r="14" customFormat="false" ht="15" hidden="false" customHeight="false" outlineLevel="0" collapsed="false">
      <c r="B14" s="164" t="n">
        <v>11</v>
      </c>
      <c r="C14" s="168"/>
      <c r="D14" s="168"/>
      <c r="E14" s="166"/>
      <c r="F14" s="166"/>
      <c r="G14" s="168"/>
      <c r="H14" s="166"/>
      <c r="I14" s="166"/>
      <c r="J14" s="166"/>
      <c r="K14" s="168"/>
      <c r="L14" s="168"/>
      <c r="M14" s="175"/>
      <c r="N14" s="166"/>
      <c r="O14" s="168"/>
      <c r="P14" s="168"/>
      <c r="Q14" s="166"/>
      <c r="R14" s="176"/>
      <c r="T14" s="179" t="s">
        <v>65</v>
      </c>
      <c r="U14" s="180" t="n">
        <v>285.95</v>
      </c>
    </row>
    <row r="15" customFormat="false" ht="15" hidden="false" customHeight="false" outlineLevel="0" collapsed="false">
      <c r="B15" s="164" t="n">
        <v>12</v>
      </c>
      <c r="C15" s="168"/>
      <c r="D15" s="168"/>
      <c r="E15" s="166"/>
      <c r="F15" s="166"/>
      <c r="G15" s="168"/>
      <c r="H15" s="166"/>
      <c r="I15" s="166"/>
      <c r="J15" s="166"/>
      <c r="K15" s="168"/>
      <c r="L15" s="168"/>
      <c r="M15" s="175"/>
      <c r="N15" s="166"/>
      <c r="O15" s="168"/>
      <c r="P15" s="168"/>
      <c r="Q15" s="166"/>
      <c r="R15" s="176"/>
      <c r="T15" s="179" t="s">
        <v>81</v>
      </c>
      <c r="U15" s="181" t="n">
        <v>10000</v>
      </c>
    </row>
    <row r="16" customFormat="false" ht="15" hidden="false" customHeight="false" outlineLevel="0" collapsed="false">
      <c r="B16" s="164" t="n">
        <v>13</v>
      </c>
      <c r="C16" s="168"/>
      <c r="D16" s="168"/>
      <c r="E16" s="166"/>
      <c r="F16" s="166"/>
      <c r="G16" s="168"/>
      <c r="H16" s="166"/>
      <c r="I16" s="166"/>
      <c r="J16" s="166"/>
      <c r="K16" s="168"/>
      <c r="L16" s="168"/>
      <c r="M16" s="175"/>
      <c r="N16" s="166"/>
      <c r="O16" s="168"/>
      <c r="P16" s="168"/>
      <c r="Q16" s="166"/>
      <c r="R16" s="176"/>
      <c r="T16" s="182"/>
      <c r="U16" s="178"/>
    </row>
    <row r="17" customFormat="false" ht="15.75" hidden="false" customHeight="false" outlineLevel="0" collapsed="false">
      <c r="B17" s="164" t="n">
        <v>14</v>
      </c>
      <c r="C17" s="168"/>
      <c r="D17" s="168"/>
      <c r="E17" s="166"/>
      <c r="F17" s="166"/>
      <c r="G17" s="168"/>
      <c r="H17" s="166"/>
      <c r="I17" s="166"/>
      <c r="J17" s="166"/>
      <c r="K17" s="168"/>
      <c r="L17" s="168"/>
      <c r="M17" s="175"/>
      <c r="N17" s="166"/>
      <c r="O17" s="168"/>
      <c r="P17" s="168"/>
      <c r="Q17" s="166"/>
      <c r="R17" s="176"/>
      <c r="T17" s="183" t="s">
        <v>84</v>
      </c>
      <c r="U17" s="184" t="n">
        <f aca="false">(U14*100)/U15</f>
        <v>2.8595</v>
      </c>
    </row>
    <row r="18" customFormat="false" ht="15.75" hidden="false" customHeight="false" outlineLevel="0" collapsed="false">
      <c r="B18" s="164" t="n">
        <v>15</v>
      </c>
      <c r="C18" s="168"/>
      <c r="D18" s="168"/>
      <c r="E18" s="166"/>
      <c r="F18" s="166"/>
      <c r="G18" s="168"/>
      <c r="H18" s="166"/>
      <c r="I18" s="166"/>
      <c r="J18" s="166"/>
      <c r="K18" s="168"/>
      <c r="L18" s="168"/>
      <c r="M18" s="175"/>
      <c r="N18" s="166"/>
      <c r="O18" s="168"/>
      <c r="P18" s="168"/>
      <c r="Q18" s="166"/>
      <c r="R18" s="176"/>
      <c r="T18" s="185"/>
      <c r="U18" s="186"/>
    </row>
    <row r="19" customFormat="false" ht="15" hidden="false" customHeight="false" outlineLevel="0" collapsed="false">
      <c r="B19" s="164" t="n">
        <v>16</v>
      </c>
      <c r="C19" s="168"/>
      <c r="D19" s="168"/>
      <c r="E19" s="166"/>
      <c r="F19" s="166"/>
      <c r="G19" s="168"/>
      <c r="H19" s="166"/>
      <c r="I19" s="166"/>
      <c r="J19" s="166"/>
      <c r="K19" s="168"/>
      <c r="L19" s="168"/>
      <c r="M19" s="175"/>
      <c r="N19" s="166"/>
      <c r="O19" s="168"/>
      <c r="P19" s="168"/>
      <c r="Q19" s="166"/>
      <c r="R19" s="176"/>
      <c r="T19" s="187" t="s">
        <v>85</v>
      </c>
      <c r="U19" s="178"/>
    </row>
    <row r="20" customFormat="false" ht="15" hidden="false" customHeight="false" outlineLevel="0" collapsed="false">
      <c r="B20" s="164" t="n">
        <v>17</v>
      </c>
      <c r="C20" s="168"/>
      <c r="D20" s="168"/>
      <c r="E20" s="166"/>
      <c r="F20" s="166"/>
      <c r="G20" s="168"/>
      <c r="H20" s="166"/>
      <c r="I20" s="166"/>
      <c r="J20" s="166"/>
      <c r="K20" s="168"/>
      <c r="L20" s="168"/>
      <c r="M20" s="175"/>
      <c r="N20" s="166"/>
      <c r="O20" s="168"/>
      <c r="P20" s="168"/>
      <c r="Q20" s="166"/>
      <c r="R20" s="176"/>
      <c r="T20" s="179" t="s">
        <v>65</v>
      </c>
      <c r="U20" s="180" t="n">
        <v>1151.5</v>
      </c>
    </row>
    <row r="21" customFormat="false" ht="15" hidden="false" customHeight="false" outlineLevel="0" collapsed="false">
      <c r="B21" s="164" t="n">
        <v>18</v>
      </c>
      <c r="C21" s="168"/>
      <c r="D21" s="168"/>
      <c r="E21" s="166"/>
      <c r="F21" s="166"/>
      <c r="G21" s="168"/>
      <c r="H21" s="166"/>
      <c r="I21" s="166"/>
      <c r="J21" s="166"/>
      <c r="K21" s="168"/>
      <c r="L21" s="168"/>
      <c r="M21" s="175"/>
      <c r="N21" s="166"/>
      <c r="O21" s="168"/>
      <c r="P21" s="168"/>
      <c r="Q21" s="166"/>
      <c r="R21" s="176"/>
      <c r="T21" s="179" t="s">
        <v>81</v>
      </c>
      <c r="U21" s="181" t="n">
        <v>18000</v>
      </c>
    </row>
    <row r="22" customFormat="false" ht="15" hidden="false" customHeight="false" outlineLevel="0" collapsed="false">
      <c r="B22" s="164" t="n">
        <v>19</v>
      </c>
      <c r="C22" s="168"/>
      <c r="D22" s="168"/>
      <c r="E22" s="166"/>
      <c r="F22" s="166"/>
      <c r="G22" s="168"/>
      <c r="H22" s="166"/>
      <c r="I22" s="166"/>
      <c r="J22" s="166"/>
      <c r="K22" s="168"/>
      <c r="L22" s="168"/>
      <c r="M22" s="175"/>
      <c r="N22" s="166"/>
      <c r="O22" s="168"/>
      <c r="P22" s="168"/>
      <c r="Q22" s="166"/>
      <c r="R22" s="176"/>
      <c r="T22" s="182"/>
      <c r="U22" s="178"/>
    </row>
    <row r="23" customFormat="false" ht="15.75" hidden="false" customHeight="false" outlineLevel="0" collapsed="false">
      <c r="B23" s="164" t="n">
        <v>20</v>
      </c>
      <c r="C23" s="168"/>
      <c r="D23" s="168"/>
      <c r="E23" s="166"/>
      <c r="F23" s="166"/>
      <c r="G23" s="168"/>
      <c r="H23" s="166"/>
      <c r="I23" s="166"/>
      <c r="J23" s="166"/>
      <c r="K23" s="168"/>
      <c r="L23" s="168"/>
      <c r="M23" s="175"/>
      <c r="N23" s="166"/>
      <c r="O23" s="168"/>
      <c r="P23" s="168"/>
      <c r="Q23" s="166"/>
      <c r="R23" s="176"/>
      <c r="T23" s="183" t="s">
        <v>90</v>
      </c>
      <c r="U23" s="184" t="n">
        <f aca="false">(U20*500)/U21</f>
        <v>31.9861111111111</v>
      </c>
    </row>
    <row r="24" customFormat="false" ht="15.75" hidden="false" customHeight="false" outlineLevel="0" collapsed="false">
      <c r="B24" s="164" t="n">
        <v>21</v>
      </c>
      <c r="C24" s="168"/>
      <c r="D24" s="168"/>
      <c r="E24" s="166"/>
      <c r="F24" s="166"/>
      <c r="G24" s="168"/>
      <c r="H24" s="166"/>
      <c r="I24" s="166"/>
      <c r="J24" s="166"/>
      <c r="K24" s="168"/>
      <c r="L24" s="168"/>
      <c r="M24" s="175"/>
      <c r="N24" s="166"/>
      <c r="O24" s="168"/>
      <c r="P24" s="168"/>
      <c r="Q24" s="166"/>
      <c r="R24" s="176"/>
      <c r="T24" s="185"/>
      <c r="U24" s="186"/>
    </row>
    <row r="25" customFormat="false" ht="15" hidden="false" customHeight="false" outlineLevel="0" collapsed="false">
      <c r="B25" s="164" t="n">
        <v>22</v>
      </c>
      <c r="C25" s="168"/>
      <c r="D25" s="168"/>
      <c r="E25" s="166"/>
      <c r="F25" s="166"/>
      <c r="G25" s="168"/>
      <c r="H25" s="166"/>
      <c r="I25" s="166"/>
      <c r="J25" s="166"/>
      <c r="K25" s="168"/>
      <c r="L25" s="168"/>
      <c r="M25" s="175"/>
      <c r="N25" s="166"/>
      <c r="O25" s="168"/>
      <c r="P25" s="168"/>
      <c r="Q25" s="166"/>
      <c r="R25" s="176"/>
      <c r="T25" s="187" t="s">
        <v>91</v>
      </c>
      <c r="U25" s="178"/>
    </row>
    <row r="26" customFormat="false" ht="15" hidden="false" customHeight="false" outlineLevel="0" collapsed="false">
      <c r="B26" s="164" t="n">
        <v>23</v>
      </c>
      <c r="C26" s="168"/>
      <c r="D26" s="168"/>
      <c r="E26" s="166"/>
      <c r="F26" s="166"/>
      <c r="G26" s="168"/>
      <c r="H26" s="166"/>
      <c r="I26" s="166"/>
      <c r="J26" s="166"/>
      <c r="K26" s="168"/>
      <c r="L26" s="168"/>
      <c r="M26" s="175"/>
      <c r="N26" s="166"/>
      <c r="O26" s="168"/>
      <c r="P26" s="168"/>
      <c r="Q26" s="166"/>
      <c r="R26" s="176"/>
      <c r="T26" s="179" t="s">
        <v>65</v>
      </c>
      <c r="U26" s="180" t="n">
        <v>17.55</v>
      </c>
    </row>
    <row r="27" customFormat="false" ht="15" hidden="false" customHeight="false" outlineLevel="0" collapsed="false">
      <c r="B27" s="164" t="n">
        <v>24</v>
      </c>
      <c r="C27" s="168"/>
      <c r="D27" s="168"/>
      <c r="E27" s="166"/>
      <c r="F27" s="166"/>
      <c r="G27" s="168"/>
      <c r="H27" s="166"/>
      <c r="I27" s="166"/>
      <c r="J27" s="166"/>
      <c r="K27" s="168"/>
      <c r="L27" s="168"/>
      <c r="M27" s="175"/>
      <c r="N27" s="166"/>
      <c r="O27" s="168"/>
      <c r="P27" s="168"/>
      <c r="Q27" s="166"/>
      <c r="R27" s="176"/>
      <c r="T27" s="179" t="s">
        <v>81</v>
      </c>
      <c r="U27" s="181" t="n">
        <v>100</v>
      </c>
    </row>
    <row r="28" customFormat="false" ht="15" hidden="false" customHeight="false" outlineLevel="0" collapsed="false">
      <c r="B28" s="164" t="n">
        <v>25</v>
      </c>
      <c r="C28" s="168"/>
      <c r="D28" s="168"/>
      <c r="E28" s="166"/>
      <c r="F28" s="166"/>
      <c r="G28" s="168"/>
      <c r="H28" s="166"/>
      <c r="I28" s="166"/>
      <c r="J28" s="166"/>
      <c r="K28" s="168"/>
      <c r="L28" s="168"/>
      <c r="M28" s="175"/>
      <c r="N28" s="166"/>
      <c r="O28" s="168"/>
      <c r="P28" s="168"/>
      <c r="Q28" s="166"/>
      <c r="R28" s="176"/>
      <c r="T28" s="182"/>
      <c r="U28" s="178"/>
    </row>
    <row r="29" customFormat="false" ht="15.75" hidden="false" customHeight="false" outlineLevel="0" collapsed="false">
      <c r="B29" s="164" t="n">
        <v>26</v>
      </c>
      <c r="C29" s="168"/>
      <c r="D29" s="168"/>
      <c r="E29" s="166"/>
      <c r="F29" s="166"/>
      <c r="G29" s="168"/>
      <c r="H29" s="166"/>
      <c r="I29" s="166"/>
      <c r="J29" s="166"/>
      <c r="K29" s="168"/>
      <c r="L29" s="168"/>
      <c r="M29" s="175"/>
      <c r="N29" s="166"/>
      <c r="O29" s="168"/>
      <c r="P29" s="168"/>
      <c r="Q29" s="166"/>
      <c r="R29" s="176"/>
      <c r="T29" s="183" t="s">
        <v>92</v>
      </c>
      <c r="U29" s="184" t="n">
        <f aca="false">(U26*1)/U27</f>
        <v>0.1755</v>
      </c>
    </row>
    <row r="30" customFormat="false" ht="15.75" hidden="false" customHeight="false" outlineLevel="0" collapsed="false">
      <c r="B30" s="164" t="n">
        <v>27</v>
      </c>
      <c r="C30" s="168"/>
      <c r="D30" s="168"/>
      <c r="E30" s="166"/>
      <c r="F30" s="166"/>
      <c r="G30" s="168"/>
      <c r="H30" s="166"/>
      <c r="I30" s="166"/>
      <c r="J30" s="166"/>
      <c r="K30" s="168"/>
      <c r="L30" s="168"/>
      <c r="M30" s="175"/>
      <c r="N30" s="166"/>
      <c r="O30" s="168"/>
      <c r="P30" s="168"/>
      <c r="Q30" s="166"/>
      <c r="R30" s="176"/>
      <c r="T30" s="185"/>
      <c r="U30" s="186"/>
    </row>
    <row r="31" customFormat="false" ht="15" hidden="false" customHeight="false" outlineLevel="0" collapsed="false">
      <c r="B31" s="164" t="n">
        <v>28</v>
      </c>
      <c r="C31" s="168"/>
      <c r="D31" s="168"/>
      <c r="E31" s="166"/>
      <c r="F31" s="166"/>
      <c r="G31" s="168"/>
      <c r="H31" s="166"/>
      <c r="I31" s="166"/>
      <c r="J31" s="166"/>
      <c r="K31" s="168"/>
      <c r="L31" s="168"/>
      <c r="M31" s="175"/>
      <c r="N31" s="166"/>
      <c r="O31" s="168"/>
      <c r="P31" s="168"/>
      <c r="Q31" s="166"/>
      <c r="R31" s="176"/>
      <c r="T31" s="187" t="s">
        <v>94</v>
      </c>
      <c r="U31" s="178"/>
    </row>
    <row r="32" customFormat="false" ht="15" hidden="false" customHeight="false" outlineLevel="0" collapsed="false">
      <c r="B32" s="164" t="n">
        <v>29</v>
      </c>
      <c r="C32" s="168"/>
      <c r="D32" s="168"/>
      <c r="E32" s="166"/>
      <c r="F32" s="166"/>
      <c r="G32" s="168"/>
      <c r="H32" s="166"/>
      <c r="I32" s="166"/>
      <c r="J32" s="166"/>
      <c r="K32" s="168"/>
      <c r="L32" s="168"/>
      <c r="M32" s="175"/>
      <c r="N32" s="166"/>
      <c r="O32" s="168"/>
      <c r="P32" s="168"/>
      <c r="Q32" s="166"/>
      <c r="R32" s="176"/>
      <c r="T32" s="182"/>
      <c r="U32" s="178"/>
    </row>
    <row r="33" customFormat="false" ht="15" hidden="false" customHeight="false" outlineLevel="0" collapsed="false">
      <c r="B33" s="164" t="n">
        <v>30</v>
      </c>
      <c r="C33" s="168"/>
      <c r="D33" s="168"/>
      <c r="E33" s="166"/>
      <c r="F33" s="166"/>
      <c r="G33" s="168"/>
      <c r="H33" s="166"/>
      <c r="I33" s="166"/>
      <c r="J33" s="166"/>
      <c r="K33" s="168"/>
      <c r="L33" s="168"/>
      <c r="M33" s="175"/>
      <c r="N33" s="166"/>
      <c r="O33" s="168"/>
      <c r="P33" s="168"/>
      <c r="Q33" s="166"/>
      <c r="R33" s="176"/>
      <c r="T33" s="179" t="s">
        <v>95</v>
      </c>
      <c r="U33" s="181" t="n">
        <v>351</v>
      </c>
    </row>
    <row r="34" customFormat="false" ht="15.75" hidden="false" customHeight="false" outlineLevel="0" collapsed="false">
      <c r="B34" s="164" t="n">
        <v>31</v>
      </c>
      <c r="C34" s="168"/>
      <c r="D34" s="168"/>
      <c r="E34" s="166"/>
      <c r="F34" s="166"/>
      <c r="G34" s="168"/>
      <c r="H34" s="166"/>
      <c r="I34" s="166"/>
      <c r="J34" s="166"/>
      <c r="K34" s="168"/>
      <c r="L34" s="168"/>
      <c r="M34" s="175"/>
      <c r="N34" s="166"/>
      <c r="O34" s="168"/>
      <c r="P34" s="168"/>
      <c r="Q34" s="166"/>
      <c r="R34" s="176"/>
      <c r="T34" s="188" t="s">
        <v>96</v>
      </c>
      <c r="U34" s="189" t="n">
        <f aca="false">U33*3.28083989501312</f>
        <v>1151.57480314961</v>
      </c>
    </row>
    <row r="35" customFormat="false" ht="15" hidden="false" customHeight="false" outlineLevel="0" collapsed="false">
      <c r="B35" s="164" t="n">
        <v>32</v>
      </c>
      <c r="C35" s="168"/>
      <c r="D35" s="168"/>
      <c r="E35" s="166"/>
      <c r="F35" s="166"/>
      <c r="G35" s="168"/>
      <c r="H35" s="166"/>
      <c r="I35" s="166"/>
      <c r="J35" s="166"/>
      <c r="K35" s="168"/>
      <c r="L35" s="168"/>
      <c r="M35" s="175"/>
      <c r="N35" s="166"/>
      <c r="O35" s="168"/>
      <c r="P35" s="168"/>
      <c r="Q35" s="166"/>
      <c r="R35" s="176"/>
      <c r="T35" s="130"/>
      <c r="U35" s="130"/>
    </row>
    <row r="36" customFormat="false" ht="15" hidden="false" customHeight="false" outlineLevel="0" collapsed="false">
      <c r="B36" s="164" t="n">
        <v>33</v>
      </c>
      <c r="C36" s="168"/>
      <c r="D36" s="168"/>
      <c r="E36" s="166"/>
      <c r="F36" s="166"/>
      <c r="G36" s="168"/>
      <c r="H36" s="166"/>
      <c r="I36" s="166"/>
      <c r="J36" s="166"/>
      <c r="K36" s="168"/>
      <c r="L36" s="168"/>
      <c r="M36" s="175"/>
      <c r="N36" s="166"/>
      <c r="O36" s="168"/>
      <c r="P36" s="168"/>
      <c r="Q36" s="166"/>
      <c r="R36" s="176"/>
    </row>
    <row r="37" customFormat="false" ht="15" hidden="false" customHeight="false" outlineLevel="0" collapsed="false">
      <c r="B37" s="164" t="n">
        <v>34</v>
      </c>
      <c r="C37" s="168"/>
      <c r="D37" s="168"/>
      <c r="E37" s="166"/>
      <c r="F37" s="166"/>
      <c r="G37" s="168"/>
      <c r="H37" s="166"/>
      <c r="I37" s="166"/>
      <c r="J37" s="166"/>
      <c r="K37" s="168"/>
      <c r="L37" s="168"/>
      <c r="M37" s="175"/>
      <c r="N37" s="166"/>
      <c r="O37" s="168"/>
      <c r="P37" s="168"/>
      <c r="Q37" s="166"/>
      <c r="R37" s="176"/>
    </row>
    <row r="38" customFormat="false" ht="15" hidden="false" customHeight="false" outlineLevel="0" collapsed="false">
      <c r="B38" s="164" t="n">
        <v>35</v>
      </c>
      <c r="C38" s="168"/>
      <c r="D38" s="168"/>
      <c r="E38" s="166"/>
      <c r="F38" s="166"/>
      <c r="G38" s="168"/>
      <c r="H38" s="166"/>
      <c r="I38" s="166"/>
      <c r="J38" s="166"/>
      <c r="K38" s="168"/>
      <c r="L38" s="168"/>
      <c r="M38" s="175"/>
      <c r="N38" s="166"/>
      <c r="O38" s="168"/>
      <c r="P38" s="168"/>
      <c r="Q38" s="166"/>
      <c r="R38" s="176"/>
    </row>
    <row r="39" customFormat="false" ht="15" hidden="false" customHeight="false" outlineLevel="0" collapsed="false">
      <c r="B39" s="164" t="n">
        <v>36</v>
      </c>
      <c r="C39" s="168"/>
      <c r="D39" s="168"/>
      <c r="E39" s="166"/>
      <c r="F39" s="166"/>
      <c r="G39" s="168"/>
      <c r="H39" s="166"/>
      <c r="I39" s="166"/>
      <c r="J39" s="166"/>
      <c r="K39" s="168"/>
      <c r="L39" s="168"/>
      <c r="M39" s="175"/>
      <c r="N39" s="166"/>
      <c r="O39" s="168"/>
      <c r="P39" s="168"/>
      <c r="Q39" s="166"/>
      <c r="R39" s="176"/>
    </row>
    <row r="40" customFormat="false" ht="15" hidden="false" customHeight="false" outlineLevel="0" collapsed="false">
      <c r="B40" s="164" t="n">
        <v>37</v>
      </c>
      <c r="C40" s="168"/>
      <c r="D40" s="168"/>
      <c r="E40" s="166"/>
      <c r="F40" s="166"/>
      <c r="G40" s="168"/>
      <c r="H40" s="166"/>
      <c r="I40" s="166"/>
      <c r="J40" s="166"/>
      <c r="K40" s="168"/>
      <c r="L40" s="168"/>
      <c r="M40" s="175"/>
      <c r="N40" s="166"/>
      <c r="O40" s="168"/>
      <c r="P40" s="168"/>
      <c r="Q40" s="166"/>
      <c r="R40" s="176"/>
    </row>
    <row r="41" customFormat="false" ht="15" hidden="false" customHeight="false" outlineLevel="0" collapsed="false">
      <c r="B41" s="164" t="n">
        <v>38</v>
      </c>
      <c r="C41" s="168"/>
      <c r="D41" s="168"/>
      <c r="E41" s="166"/>
      <c r="F41" s="166"/>
      <c r="G41" s="168"/>
      <c r="H41" s="166"/>
      <c r="I41" s="166"/>
      <c r="J41" s="166"/>
      <c r="K41" s="168"/>
      <c r="L41" s="168"/>
      <c r="M41" s="175"/>
      <c r="N41" s="166"/>
      <c r="O41" s="168"/>
      <c r="P41" s="168"/>
      <c r="Q41" s="166"/>
      <c r="R41" s="176"/>
    </row>
    <row r="42" customFormat="false" ht="15" hidden="false" customHeight="false" outlineLevel="0" collapsed="false">
      <c r="B42" s="164" t="n">
        <v>39</v>
      </c>
      <c r="C42" s="168"/>
      <c r="D42" s="168"/>
      <c r="E42" s="166"/>
      <c r="F42" s="166"/>
      <c r="G42" s="168"/>
      <c r="H42" s="166"/>
      <c r="I42" s="166"/>
      <c r="J42" s="166"/>
      <c r="K42" s="168"/>
      <c r="L42" s="168"/>
      <c r="M42" s="175"/>
      <c r="N42" s="166"/>
      <c r="O42" s="168"/>
      <c r="P42" s="168"/>
      <c r="Q42" s="166"/>
      <c r="R42" s="176"/>
    </row>
    <row r="43" customFormat="false" ht="15" hidden="false" customHeight="false" outlineLevel="0" collapsed="false">
      <c r="B43" s="164" t="n">
        <v>40</v>
      </c>
      <c r="C43" s="168"/>
      <c r="D43" s="168"/>
      <c r="E43" s="166"/>
      <c r="F43" s="166"/>
      <c r="G43" s="168"/>
      <c r="H43" s="166"/>
      <c r="I43" s="166"/>
      <c r="J43" s="166"/>
      <c r="K43" s="168"/>
      <c r="L43" s="168"/>
      <c r="M43" s="175"/>
      <c r="N43" s="166"/>
      <c r="O43" s="168"/>
      <c r="P43" s="168"/>
      <c r="Q43" s="166"/>
      <c r="R43" s="176"/>
    </row>
    <row r="44" customFormat="false" ht="15" hidden="false" customHeight="false" outlineLevel="0" collapsed="false">
      <c r="B44" s="164" t="n">
        <v>41</v>
      </c>
      <c r="C44" s="168"/>
      <c r="D44" s="168"/>
      <c r="E44" s="166"/>
      <c r="F44" s="166"/>
      <c r="G44" s="168"/>
      <c r="H44" s="166"/>
      <c r="I44" s="166"/>
      <c r="J44" s="166"/>
      <c r="K44" s="168"/>
      <c r="L44" s="168"/>
      <c r="M44" s="175"/>
      <c r="N44" s="166"/>
      <c r="O44" s="168"/>
      <c r="P44" s="168"/>
      <c r="Q44" s="166"/>
      <c r="R44" s="176"/>
    </row>
    <row r="45" customFormat="false" ht="15" hidden="false" customHeight="false" outlineLevel="0" collapsed="false">
      <c r="B45" s="164" t="n">
        <v>42</v>
      </c>
      <c r="C45" s="168"/>
      <c r="D45" s="168"/>
      <c r="E45" s="166"/>
      <c r="F45" s="166"/>
      <c r="G45" s="168"/>
      <c r="H45" s="166"/>
      <c r="I45" s="166"/>
      <c r="J45" s="166"/>
      <c r="K45" s="168"/>
      <c r="L45" s="168"/>
      <c r="M45" s="175"/>
      <c r="N45" s="166"/>
      <c r="O45" s="168"/>
      <c r="P45" s="168"/>
      <c r="Q45" s="166"/>
      <c r="R45" s="176"/>
    </row>
    <row r="46" customFormat="false" ht="15" hidden="false" customHeight="false" outlineLevel="0" collapsed="false">
      <c r="B46" s="164" t="n">
        <v>43</v>
      </c>
      <c r="C46" s="168"/>
      <c r="D46" s="168"/>
      <c r="E46" s="166"/>
      <c r="F46" s="166"/>
      <c r="G46" s="168"/>
      <c r="H46" s="166"/>
      <c r="I46" s="166"/>
      <c r="J46" s="166"/>
      <c r="K46" s="168"/>
      <c r="L46" s="168"/>
      <c r="M46" s="175"/>
      <c r="N46" s="166"/>
      <c r="O46" s="168"/>
      <c r="P46" s="168"/>
      <c r="Q46" s="166"/>
      <c r="R46" s="176"/>
    </row>
    <row r="47" customFormat="false" ht="15" hidden="false" customHeight="false" outlineLevel="0" collapsed="false">
      <c r="B47" s="164" t="n">
        <v>44</v>
      </c>
      <c r="C47" s="168"/>
      <c r="D47" s="168"/>
      <c r="E47" s="166"/>
      <c r="F47" s="166"/>
      <c r="G47" s="168"/>
      <c r="H47" s="166"/>
      <c r="I47" s="166"/>
      <c r="J47" s="166"/>
      <c r="K47" s="168"/>
      <c r="L47" s="168"/>
      <c r="M47" s="175"/>
      <c r="N47" s="166"/>
      <c r="O47" s="168"/>
      <c r="P47" s="168"/>
      <c r="Q47" s="166"/>
      <c r="R47" s="176"/>
    </row>
    <row r="48" customFormat="false" ht="15" hidden="false" customHeight="false" outlineLevel="0" collapsed="false">
      <c r="B48" s="164" t="n">
        <v>45</v>
      </c>
      <c r="C48" s="168"/>
      <c r="D48" s="168"/>
      <c r="E48" s="166"/>
      <c r="F48" s="166"/>
      <c r="G48" s="168"/>
      <c r="H48" s="166"/>
      <c r="I48" s="166"/>
      <c r="J48" s="166"/>
      <c r="K48" s="168"/>
      <c r="L48" s="168"/>
      <c r="M48" s="175"/>
      <c r="N48" s="166"/>
      <c r="O48" s="168"/>
      <c r="P48" s="168"/>
      <c r="Q48" s="166"/>
      <c r="R48" s="176"/>
    </row>
    <row r="49" customFormat="false" ht="15" hidden="false" customHeight="false" outlineLevel="0" collapsed="false">
      <c r="B49" s="164" t="n">
        <v>46</v>
      </c>
      <c r="C49" s="168"/>
      <c r="D49" s="168"/>
      <c r="E49" s="166"/>
      <c r="F49" s="166"/>
      <c r="G49" s="168"/>
      <c r="H49" s="166"/>
      <c r="I49" s="166"/>
      <c r="J49" s="166"/>
      <c r="K49" s="168"/>
      <c r="L49" s="168"/>
      <c r="M49" s="175"/>
      <c r="N49" s="166"/>
      <c r="O49" s="168"/>
      <c r="P49" s="168"/>
      <c r="Q49" s="166"/>
      <c r="R49" s="176"/>
    </row>
    <row r="50" customFormat="false" ht="15" hidden="false" customHeight="false" outlineLevel="0" collapsed="false">
      <c r="B50" s="164" t="n">
        <v>47</v>
      </c>
      <c r="C50" s="168"/>
      <c r="D50" s="168"/>
      <c r="E50" s="166"/>
      <c r="F50" s="166"/>
      <c r="G50" s="168"/>
      <c r="H50" s="166"/>
      <c r="I50" s="166"/>
      <c r="J50" s="166"/>
      <c r="K50" s="168"/>
      <c r="L50" s="168"/>
      <c r="M50" s="175"/>
      <c r="N50" s="166"/>
      <c r="O50" s="168"/>
      <c r="P50" s="168"/>
      <c r="Q50" s="166"/>
      <c r="R50" s="176"/>
    </row>
    <row r="51" customFormat="false" ht="15" hidden="false" customHeight="false" outlineLevel="0" collapsed="false">
      <c r="B51" s="164" t="n">
        <v>48</v>
      </c>
      <c r="C51" s="168"/>
      <c r="D51" s="168"/>
      <c r="E51" s="166"/>
      <c r="F51" s="166"/>
      <c r="G51" s="168"/>
      <c r="H51" s="166"/>
      <c r="I51" s="166"/>
      <c r="J51" s="166"/>
      <c r="K51" s="168"/>
      <c r="L51" s="168"/>
      <c r="M51" s="175"/>
      <c r="N51" s="166"/>
      <c r="O51" s="168"/>
      <c r="P51" s="168"/>
      <c r="Q51" s="166"/>
      <c r="R51" s="176"/>
    </row>
    <row r="52" customFormat="false" ht="15" hidden="false" customHeight="false" outlineLevel="0" collapsed="false">
      <c r="B52" s="164" t="n">
        <v>49</v>
      </c>
      <c r="C52" s="168"/>
      <c r="D52" s="168"/>
      <c r="E52" s="166"/>
      <c r="F52" s="166"/>
      <c r="G52" s="168"/>
      <c r="H52" s="166"/>
      <c r="I52" s="166"/>
      <c r="J52" s="166"/>
      <c r="K52" s="168"/>
      <c r="L52" s="168"/>
      <c r="M52" s="175"/>
      <c r="N52" s="166"/>
      <c r="O52" s="168"/>
      <c r="P52" s="168"/>
      <c r="Q52" s="166"/>
      <c r="R52" s="176"/>
    </row>
    <row r="53" customFormat="false" ht="15" hidden="false" customHeight="false" outlineLevel="0" collapsed="false">
      <c r="B53" s="164" t="n">
        <v>50</v>
      </c>
      <c r="C53" s="168"/>
      <c r="D53" s="168"/>
      <c r="E53" s="166"/>
      <c r="F53" s="166"/>
      <c r="G53" s="168"/>
      <c r="H53" s="166"/>
      <c r="I53" s="166"/>
      <c r="J53" s="166"/>
      <c r="K53" s="168"/>
      <c r="L53" s="168"/>
      <c r="M53" s="175"/>
      <c r="N53" s="166"/>
      <c r="O53" s="168"/>
      <c r="P53" s="168"/>
      <c r="Q53" s="166"/>
      <c r="R53" s="176"/>
    </row>
    <row r="54" customFormat="false" ht="15" hidden="false" customHeight="false" outlineLevel="0" collapsed="false">
      <c r="B54" s="164" t="n">
        <v>51</v>
      </c>
      <c r="C54" s="168"/>
      <c r="D54" s="168"/>
      <c r="E54" s="166"/>
      <c r="F54" s="166"/>
      <c r="G54" s="168"/>
      <c r="H54" s="166"/>
      <c r="I54" s="166"/>
      <c r="J54" s="166"/>
      <c r="K54" s="168"/>
      <c r="L54" s="168"/>
      <c r="M54" s="175"/>
      <c r="N54" s="166"/>
      <c r="O54" s="168"/>
      <c r="P54" s="168"/>
      <c r="Q54" s="166"/>
      <c r="R54" s="176"/>
    </row>
    <row r="55" customFormat="false" ht="15" hidden="false" customHeight="false" outlineLevel="0" collapsed="false">
      <c r="B55" s="164" t="n">
        <v>52</v>
      </c>
      <c r="C55" s="168"/>
      <c r="D55" s="168"/>
      <c r="E55" s="166"/>
      <c r="F55" s="166"/>
      <c r="G55" s="168"/>
      <c r="H55" s="166"/>
      <c r="I55" s="166"/>
      <c r="J55" s="166"/>
      <c r="K55" s="168"/>
      <c r="L55" s="168"/>
      <c r="M55" s="175"/>
      <c r="N55" s="166"/>
      <c r="O55" s="168"/>
      <c r="P55" s="168"/>
      <c r="Q55" s="166"/>
      <c r="R55" s="176"/>
    </row>
    <row r="56" customFormat="false" ht="15" hidden="false" customHeight="false" outlineLevel="0" collapsed="false">
      <c r="B56" s="164" t="n">
        <v>53</v>
      </c>
      <c r="C56" s="168"/>
      <c r="D56" s="168"/>
      <c r="E56" s="166"/>
      <c r="F56" s="166"/>
      <c r="G56" s="168"/>
      <c r="H56" s="166"/>
      <c r="I56" s="166"/>
      <c r="J56" s="166"/>
      <c r="K56" s="168"/>
      <c r="L56" s="168"/>
      <c r="M56" s="175"/>
      <c r="N56" s="166"/>
      <c r="O56" s="168"/>
      <c r="P56" s="168"/>
      <c r="Q56" s="166"/>
      <c r="R56" s="176"/>
    </row>
    <row r="57" customFormat="false" ht="15" hidden="false" customHeight="false" outlineLevel="0" collapsed="false">
      <c r="B57" s="164" t="n">
        <v>54</v>
      </c>
      <c r="C57" s="168"/>
      <c r="D57" s="168"/>
      <c r="E57" s="166"/>
      <c r="F57" s="166"/>
      <c r="G57" s="168"/>
      <c r="H57" s="166"/>
      <c r="I57" s="166"/>
      <c r="J57" s="166"/>
      <c r="K57" s="168"/>
      <c r="L57" s="168"/>
      <c r="M57" s="175"/>
      <c r="N57" s="166"/>
      <c r="O57" s="168"/>
      <c r="P57" s="168"/>
      <c r="Q57" s="166"/>
      <c r="R57" s="176"/>
    </row>
    <row r="58" customFormat="false" ht="15" hidden="false" customHeight="false" outlineLevel="0" collapsed="false">
      <c r="B58" s="164" t="n">
        <v>55</v>
      </c>
      <c r="C58" s="168"/>
      <c r="D58" s="168"/>
      <c r="E58" s="166"/>
      <c r="F58" s="166"/>
      <c r="G58" s="168"/>
      <c r="H58" s="166"/>
      <c r="I58" s="166"/>
      <c r="J58" s="166"/>
      <c r="K58" s="168"/>
      <c r="L58" s="168"/>
      <c r="M58" s="175"/>
      <c r="N58" s="166"/>
      <c r="O58" s="168"/>
      <c r="P58" s="168"/>
      <c r="Q58" s="166"/>
      <c r="R58" s="176"/>
    </row>
    <row r="59" customFormat="false" ht="15" hidden="false" customHeight="false" outlineLevel="0" collapsed="false">
      <c r="B59" s="164" t="n">
        <v>56</v>
      </c>
      <c r="C59" s="168"/>
      <c r="D59" s="168"/>
      <c r="E59" s="166"/>
      <c r="F59" s="166"/>
      <c r="G59" s="168"/>
      <c r="H59" s="166"/>
      <c r="I59" s="166"/>
      <c r="J59" s="166"/>
      <c r="K59" s="168"/>
      <c r="L59" s="168"/>
      <c r="M59" s="175"/>
      <c r="N59" s="166"/>
      <c r="O59" s="168"/>
      <c r="P59" s="168"/>
      <c r="Q59" s="166"/>
      <c r="R59" s="176"/>
    </row>
    <row r="60" customFormat="false" ht="15" hidden="false" customHeight="false" outlineLevel="0" collapsed="false">
      <c r="B60" s="164" t="n">
        <v>57</v>
      </c>
      <c r="C60" s="168"/>
      <c r="D60" s="168"/>
      <c r="E60" s="166"/>
      <c r="F60" s="166"/>
      <c r="G60" s="168"/>
      <c r="H60" s="166"/>
      <c r="I60" s="166"/>
      <c r="J60" s="166"/>
      <c r="K60" s="168"/>
      <c r="L60" s="168"/>
      <c r="M60" s="175"/>
      <c r="N60" s="166"/>
      <c r="O60" s="168"/>
      <c r="P60" s="168"/>
      <c r="Q60" s="166"/>
      <c r="R60" s="176"/>
    </row>
    <row r="61" customFormat="false" ht="15" hidden="false" customHeight="false" outlineLevel="0" collapsed="false">
      <c r="B61" s="164" t="n">
        <v>58</v>
      </c>
      <c r="C61" s="168"/>
      <c r="D61" s="168"/>
      <c r="E61" s="166"/>
      <c r="F61" s="166"/>
      <c r="G61" s="168"/>
      <c r="H61" s="166"/>
      <c r="I61" s="166"/>
      <c r="J61" s="166"/>
      <c r="K61" s="168"/>
      <c r="L61" s="168"/>
      <c r="M61" s="175"/>
      <c r="N61" s="166"/>
      <c r="O61" s="168"/>
      <c r="P61" s="168"/>
      <c r="Q61" s="166"/>
      <c r="R61" s="176"/>
    </row>
    <row r="62" customFormat="false" ht="15" hidden="false" customHeight="false" outlineLevel="0" collapsed="false">
      <c r="B62" s="164" t="n">
        <v>59</v>
      </c>
      <c r="C62" s="168"/>
      <c r="D62" s="168"/>
      <c r="E62" s="166"/>
      <c r="F62" s="166"/>
      <c r="G62" s="168"/>
      <c r="H62" s="166"/>
      <c r="I62" s="166"/>
      <c r="J62" s="166"/>
      <c r="K62" s="168"/>
      <c r="L62" s="168"/>
      <c r="M62" s="175"/>
      <c r="N62" s="166"/>
      <c r="O62" s="168"/>
      <c r="P62" s="168"/>
      <c r="Q62" s="166"/>
      <c r="R62" s="176"/>
    </row>
    <row r="63" customFormat="false" ht="15" hidden="false" customHeight="false" outlineLevel="0" collapsed="false">
      <c r="B63" s="164" t="n">
        <v>60</v>
      </c>
      <c r="C63" s="168"/>
      <c r="D63" s="168"/>
      <c r="E63" s="166"/>
      <c r="F63" s="166"/>
      <c r="G63" s="168"/>
      <c r="H63" s="166"/>
      <c r="I63" s="166"/>
      <c r="J63" s="166"/>
      <c r="K63" s="168"/>
      <c r="L63" s="168"/>
      <c r="M63" s="175"/>
      <c r="N63" s="166"/>
      <c r="O63" s="168"/>
      <c r="P63" s="168"/>
      <c r="Q63" s="166"/>
      <c r="R63" s="176"/>
    </row>
    <row r="64" customFormat="false" ht="15" hidden="false" customHeight="false" outlineLevel="0" collapsed="false">
      <c r="B64" s="164" t="n">
        <v>61</v>
      </c>
      <c r="C64" s="168"/>
      <c r="D64" s="168"/>
      <c r="E64" s="166"/>
      <c r="F64" s="166"/>
      <c r="G64" s="168"/>
      <c r="H64" s="166"/>
      <c r="I64" s="166"/>
      <c r="J64" s="166"/>
      <c r="K64" s="168"/>
      <c r="L64" s="168"/>
      <c r="M64" s="175"/>
      <c r="N64" s="166"/>
      <c r="O64" s="168"/>
      <c r="P64" s="168"/>
      <c r="Q64" s="166"/>
      <c r="R64" s="176"/>
    </row>
    <row r="65" customFormat="false" ht="15" hidden="false" customHeight="false" outlineLevel="0" collapsed="false">
      <c r="B65" s="164" t="n">
        <v>62</v>
      </c>
      <c r="C65" s="168"/>
      <c r="D65" s="168"/>
      <c r="E65" s="166"/>
      <c r="F65" s="166"/>
      <c r="G65" s="168"/>
      <c r="H65" s="166"/>
      <c r="I65" s="166"/>
      <c r="J65" s="166"/>
      <c r="K65" s="168"/>
      <c r="L65" s="168"/>
      <c r="M65" s="175"/>
      <c r="N65" s="166"/>
      <c r="O65" s="168"/>
      <c r="P65" s="168"/>
      <c r="Q65" s="166"/>
      <c r="R65" s="176"/>
    </row>
    <row r="66" customFormat="false" ht="15" hidden="false" customHeight="false" outlineLevel="0" collapsed="false">
      <c r="B66" s="164" t="n">
        <v>63</v>
      </c>
      <c r="C66" s="168"/>
      <c r="D66" s="168"/>
      <c r="E66" s="166"/>
      <c r="F66" s="166"/>
      <c r="G66" s="168"/>
      <c r="H66" s="166"/>
      <c r="I66" s="166"/>
      <c r="J66" s="166"/>
      <c r="K66" s="168"/>
      <c r="L66" s="168"/>
      <c r="M66" s="175"/>
      <c r="N66" s="166"/>
      <c r="O66" s="168"/>
      <c r="P66" s="168"/>
      <c r="Q66" s="166"/>
      <c r="R66" s="176"/>
    </row>
    <row r="67" customFormat="false" ht="15" hidden="false" customHeight="false" outlineLevel="0" collapsed="false">
      <c r="B67" s="164" t="n">
        <v>64</v>
      </c>
      <c r="C67" s="168"/>
      <c r="D67" s="168"/>
      <c r="E67" s="166"/>
      <c r="F67" s="166"/>
      <c r="G67" s="168"/>
      <c r="H67" s="166"/>
      <c r="I67" s="166"/>
      <c r="J67" s="166"/>
      <c r="K67" s="168"/>
      <c r="L67" s="168"/>
      <c r="M67" s="175"/>
      <c r="N67" s="166"/>
      <c r="O67" s="168"/>
      <c r="P67" s="168"/>
      <c r="Q67" s="166"/>
      <c r="R67" s="176"/>
    </row>
    <row r="68" customFormat="false" ht="15" hidden="false" customHeight="false" outlineLevel="0" collapsed="false">
      <c r="B68" s="164" t="n">
        <v>65</v>
      </c>
      <c r="C68" s="168"/>
      <c r="D68" s="168"/>
      <c r="E68" s="166"/>
      <c r="F68" s="166"/>
      <c r="G68" s="168"/>
      <c r="H68" s="166"/>
      <c r="I68" s="166"/>
      <c r="J68" s="166"/>
      <c r="K68" s="168"/>
      <c r="L68" s="168"/>
      <c r="M68" s="175"/>
      <c r="N68" s="166"/>
      <c r="O68" s="168"/>
      <c r="P68" s="168"/>
      <c r="Q68" s="166"/>
      <c r="R68" s="176"/>
    </row>
    <row r="69" customFormat="false" ht="15" hidden="false" customHeight="false" outlineLevel="0" collapsed="false">
      <c r="B69" s="164" t="n">
        <v>66</v>
      </c>
      <c r="C69" s="168"/>
      <c r="D69" s="168"/>
      <c r="E69" s="166"/>
      <c r="F69" s="166"/>
      <c r="G69" s="168"/>
      <c r="H69" s="166"/>
      <c r="I69" s="166"/>
      <c r="J69" s="166"/>
      <c r="K69" s="168"/>
      <c r="L69" s="168"/>
      <c r="M69" s="175"/>
      <c r="N69" s="166"/>
      <c r="O69" s="168"/>
      <c r="P69" s="168"/>
      <c r="Q69" s="166"/>
      <c r="R69" s="176"/>
    </row>
    <row r="70" customFormat="false" ht="15" hidden="false" customHeight="false" outlineLevel="0" collapsed="false">
      <c r="B70" s="164" t="n">
        <v>67</v>
      </c>
      <c r="C70" s="168"/>
      <c r="D70" s="168"/>
      <c r="E70" s="166"/>
      <c r="F70" s="166"/>
      <c r="G70" s="168"/>
      <c r="H70" s="166"/>
      <c r="I70" s="166"/>
      <c r="J70" s="166"/>
      <c r="K70" s="168"/>
      <c r="L70" s="168"/>
      <c r="M70" s="175"/>
      <c r="N70" s="166"/>
      <c r="O70" s="168"/>
      <c r="P70" s="168"/>
      <c r="Q70" s="166"/>
      <c r="R70" s="176"/>
    </row>
    <row r="71" customFormat="false" ht="15" hidden="false" customHeight="false" outlineLevel="0" collapsed="false">
      <c r="B71" s="164" t="n">
        <v>68</v>
      </c>
      <c r="C71" s="168"/>
      <c r="D71" s="168"/>
      <c r="E71" s="166"/>
      <c r="F71" s="166"/>
      <c r="G71" s="168"/>
      <c r="H71" s="166"/>
      <c r="I71" s="166"/>
      <c r="J71" s="166"/>
      <c r="K71" s="168"/>
      <c r="L71" s="168"/>
      <c r="M71" s="175"/>
      <c r="N71" s="166"/>
      <c r="O71" s="168"/>
      <c r="P71" s="168"/>
      <c r="Q71" s="166"/>
      <c r="R71" s="176"/>
    </row>
    <row r="72" customFormat="false" ht="15" hidden="false" customHeight="false" outlineLevel="0" collapsed="false">
      <c r="B72" s="164" t="n">
        <v>69</v>
      </c>
      <c r="C72" s="168"/>
      <c r="D72" s="168"/>
      <c r="E72" s="166"/>
      <c r="F72" s="166"/>
      <c r="G72" s="168"/>
      <c r="H72" s="166"/>
      <c r="I72" s="166"/>
      <c r="J72" s="166"/>
      <c r="K72" s="168"/>
      <c r="L72" s="168"/>
      <c r="M72" s="175"/>
      <c r="N72" s="166"/>
      <c r="O72" s="168"/>
      <c r="P72" s="168"/>
      <c r="Q72" s="166"/>
      <c r="R72" s="176"/>
    </row>
    <row r="73" customFormat="false" ht="15" hidden="false" customHeight="false" outlineLevel="0" collapsed="false">
      <c r="B73" s="164" t="n">
        <v>70</v>
      </c>
      <c r="C73" s="168"/>
      <c r="D73" s="168"/>
      <c r="E73" s="166"/>
      <c r="F73" s="166"/>
      <c r="G73" s="168"/>
      <c r="H73" s="166"/>
      <c r="I73" s="166"/>
      <c r="J73" s="166"/>
      <c r="K73" s="168"/>
      <c r="L73" s="168"/>
      <c r="M73" s="175"/>
      <c r="N73" s="166"/>
      <c r="O73" s="168"/>
      <c r="P73" s="168"/>
      <c r="Q73" s="166"/>
      <c r="R73" s="176"/>
    </row>
    <row r="74" customFormat="false" ht="15" hidden="false" customHeight="false" outlineLevel="0" collapsed="false">
      <c r="B74" s="164" t="n">
        <v>71</v>
      </c>
      <c r="C74" s="168"/>
      <c r="D74" s="168"/>
      <c r="E74" s="166"/>
      <c r="F74" s="166"/>
      <c r="G74" s="168"/>
      <c r="H74" s="166"/>
      <c r="I74" s="166"/>
      <c r="J74" s="166"/>
      <c r="K74" s="168"/>
      <c r="L74" s="168"/>
      <c r="M74" s="175"/>
      <c r="N74" s="166"/>
      <c r="O74" s="168"/>
      <c r="P74" s="168"/>
      <c r="Q74" s="166"/>
      <c r="R74" s="176"/>
    </row>
    <row r="75" customFormat="false" ht="15" hidden="false" customHeight="false" outlineLevel="0" collapsed="false">
      <c r="B75" s="164" t="n">
        <v>72</v>
      </c>
      <c r="C75" s="168"/>
      <c r="D75" s="168"/>
      <c r="E75" s="166"/>
      <c r="F75" s="166"/>
      <c r="G75" s="168"/>
      <c r="H75" s="166"/>
      <c r="I75" s="166"/>
      <c r="J75" s="166"/>
      <c r="K75" s="168"/>
      <c r="L75" s="168"/>
      <c r="M75" s="175"/>
      <c r="N75" s="166"/>
      <c r="O75" s="168"/>
      <c r="P75" s="168"/>
      <c r="Q75" s="166"/>
      <c r="R75" s="176"/>
    </row>
    <row r="76" customFormat="false" ht="15" hidden="false" customHeight="false" outlineLevel="0" collapsed="false">
      <c r="B76" s="164" t="n">
        <v>73</v>
      </c>
      <c r="C76" s="168"/>
      <c r="D76" s="168"/>
      <c r="E76" s="166"/>
      <c r="F76" s="166"/>
      <c r="G76" s="168"/>
      <c r="H76" s="166"/>
      <c r="I76" s="166"/>
      <c r="J76" s="166"/>
      <c r="K76" s="168"/>
      <c r="L76" s="168"/>
      <c r="M76" s="175"/>
      <c r="N76" s="166"/>
      <c r="O76" s="168"/>
      <c r="P76" s="168"/>
      <c r="Q76" s="166"/>
      <c r="R76" s="176"/>
    </row>
    <row r="77" customFormat="false" ht="15" hidden="false" customHeight="false" outlineLevel="0" collapsed="false">
      <c r="B77" s="164" t="n">
        <v>74</v>
      </c>
      <c r="C77" s="168"/>
      <c r="D77" s="168"/>
      <c r="E77" s="166"/>
      <c r="F77" s="166"/>
      <c r="G77" s="168"/>
      <c r="H77" s="166"/>
      <c r="I77" s="166"/>
      <c r="J77" s="166"/>
      <c r="K77" s="168"/>
      <c r="L77" s="168"/>
      <c r="M77" s="175"/>
      <c r="N77" s="166"/>
      <c r="O77" s="168"/>
      <c r="P77" s="168"/>
      <c r="Q77" s="166"/>
      <c r="R77" s="176"/>
    </row>
    <row r="78" customFormat="false" ht="15" hidden="false" customHeight="false" outlineLevel="0" collapsed="false">
      <c r="B78" s="164" t="n">
        <v>75</v>
      </c>
      <c r="C78" s="168"/>
      <c r="D78" s="168"/>
      <c r="E78" s="166"/>
      <c r="F78" s="166"/>
      <c r="G78" s="168"/>
      <c r="H78" s="166"/>
      <c r="I78" s="166"/>
      <c r="J78" s="166"/>
      <c r="K78" s="168"/>
      <c r="L78" s="168"/>
      <c r="M78" s="175"/>
      <c r="N78" s="166"/>
      <c r="O78" s="168"/>
      <c r="P78" s="168"/>
      <c r="Q78" s="166"/>
      <c r="R78" s="176"/>
    </row>
    <row r="79" customFormat="false" ht="15" hidden="false" customHeight="false" outlineLevel="0" collapsed="false">
      <c r="B79" s="164" t="n">
        <v>76</v>
      </c>
      <c r="C79" s="168"/>
      <c r="D79" s="168"/>
      <c r="E79" s="166"/>
      <c r="F79" s="166"/>
      <c r="G79" s="168"/>
      <c r="H79" s="166"/>
      <c r="I79" s="166"/>
      <c r="J79" s="166"/>
      <c r="K79" s="168"/>
      <c r="L79" s="168"/>
      <c r="M79" s="175"/>
      <c r="N79" s="166"/>
      <c r="O79" s="168"/>
      <c r="P79" s="168"/>
      <c r="Q79" s="166"/>
      <c r="R79" s="176"/>
    </row>
    <row r="80" customFormat="false" ht="15" hidden="false" customHeight="false" outlineLevel="0" collapsed="false">
      <c r="B80" s="164" t="n">
        <v>77</v>
      </c>
      <c r="C80" s="168"/>
      <c r="D80" s="168"/>
      <c r="E80" s="166"/>
      <c r="F80" s="166"/>
      <c r="G80" s="168"/>
      <c r="H80" s="166"/>
      <c r="I80" s="166"/>
      <c r="J80" s="166"/>
      <c r="K80" s="168"/>
      <c r="L80" s="168"/>
      <c r="M80" s="175"/>
      <c r="N80" s="166"/>
      <c r="O80" s="168"/>
      <c r="P80" s="168"/>
      <c r="Q80" s="166"/>
      <c r="R80" s="176"/>
    </row>
    <row r="81" customFormat="false" ht="15" hidden="false" customHeight="false" outlineLevel="0" collapsed="false">
      <c r="B81" s="164" t="n">
        <v>78</v>
      </c>
      <c r="C81" s="168"/>
      <c r="D81" s="168"/>
      <c r="E81" s="166"/>
      <c r="F81" s="166"/>
      <c r="G81" s="168"/>
      <c r="H81" s="166"/>
      <c r="I81" s="166"/>
      <c r="J81" s="166"/>
      <c r="K81" s="168"/>
      <c r="L81" s="168"/>
      <c r="M81" s="175"/>
      <c r="N81" s="166"/>
      <c r="O81" s="168"/>
      <c r="P81" s="168"/>
      <c r="Q81" s="166"/>
      <c r="R81" s="176"/>
    </row>
    <row r="82" customFormat="false" ht="15" hidden="false" customHeight="false" outlineLevel="0" collapsed="false">
      <c r="B82" s="164" t="n">
        <v>79</v>
      </c>
      <c r="C82" s="168"/>
      <c r="D82" s="168"/>
      <c r="E82" s="166"/>
      <c r="F82" s="166"/>
      <c r="G82" s="168"/>
      <c r="H82" s="166"/>
      <c r="I82" s="166"/>
      <c r="J82" s="166"/>
      <c r="K82" s="168"/>
      <c r="L82" s="168"/>
      <c r="M82" s="175"/>
      <c r="N82" s="166"/>
      <c r="O82" s="168"/>
      <c r="P82" s="168"/>
      <c r="Q82" s="166"/>
      <c r="R82" s="176"/>
    </row>
    <row r="83" customFormat="false" ht="15" hidden="false" customHeight="false" outlineLevel="0" collapsed="false">
      <c r="B83" s="164" t="n">
        <v>80</v>
      </c>
      <c r="C83" s="168"/>
      <c r="D83" s="168"/>
      <c r="E83" s="166"/>
      <c r="F83" s="166"/>
      <c r="G83" s="168"/>
      <c r="H83" s="166"/>
      <c r="I83" s="166"/>
      <c r="J83" s="166"/>
      <c r="K83" s="168"/>
      <c r="L83" s="168"/>
      <c r="M83" s="175"/>
      <c r="N83" s="166"/>
      <c r="O83" s="168"/>
      <c r="P83" s="168"/>
      <c r="Q83" s="166"/>
      <c r="R83" s="176"/>
    </row>
    <row r="84" customFormat="false" ht="15" hidden="false" customHeight="false" outlineLevel="0" collapsed="false">
      <c r="B84" s="164" t="n">
        <v>81</v>
      </c>
      <c r="C84" s="168"/>
      <c r="D84" s="168"/>
      <c r="E84" s="166"/>
      <c r="F84" s="166"/>
      <c r="G84" s="168"/>
      <c r="H84" s="166"/>
      <c r="I84" s="166"/>
      <c r="J84" s="166"/>
      <c r="K84" s="168"/>
      <c r="L84" s="168"/>
      <c r="M84" s="175"/>
      <c r="N84" s="166"/>
      <c r="O84" s="168"/>
      <c r="P84" s="168"/>
      <c r="Q84" s="166"/>
      <c r="R84" s="176"/>
    </row>
    <row r="85" customFormat="false" ht="15" hidden="false" customHeight="false" outlineLevel="0" collapsed="false">
      <c r="B85" s="164" t="n">
        <v>82</v>
      </c>
      <c r="C85" s="168"/>
      <c r="D85" s="168"/>
      <c r="E85" s="166"/>
      <c r="F85" s="166"/>
      <c r="G85" s="168"/>
      <c r="H85" s="166"/>
      <c r="I85" s="166"/>
      <c r="J85" s="166"/>
      <c r="K85" s="168"/>
      <c r="L85" s="168"/>
      <c r="M85" s="175"/>
      <c r="N85" s="166"/>
      <c r="O85" s="168"/>
      <c r="P85" s="168"/>
      <c r="Q85" s="166"/>
      <c r="R85" s="176"/>
    </row>
    <row r="86" customFormat="false" ht="15" hidden="false" customHeight="false" outlineLevel="0" collapsed="false">
      <c r="B86" s="164" t="n">
        <v>83</v>
      </c>
      <c r="C86" s="168"/>
      <c r="D86" s="168"/>
      <c r="E86" s="166"/>
      <c r="F86" s="166"/>
      <c r="G86" s="168"/>
      <c r="H86" s="166"/>
      <c r="I86" s="166"/>
      <c r="J86" s="166"/>
      <c r="K86" s="168"/>
      <c r="L86" s="168"/>
      <c r="M86" s="175"/>
      <c r="N86" s="166"/>
      <c r="O86" s="168"/>
      <c r="P86" s="168"/>
      <c r="Q86" s="166"/>
      <c r="R86" s="176"/>
    </row>
    <row r="87" customFormat="false" ht="15" hidden="false" customHeight="false" outlineLevel="0" collapsed="false">
      <c r="B87" s="164" t="n">
        <v>84</v>
      </c>
      <c r="C87" s="168"/>
      <c r="D87" s="168"/>
      <c r="E87" s="166"/>
      <c r="F87" s="166"/>
      <c r="G87" s="168"/>
      <c r="H87" s="166"/>
      <c r="I87" s="166"/>
      <c r="J87" s="166"/>
      <c r="K87" s="168"/>
      <c r="L87" s="168"/>
      <c r="M87" s="175"/>
      <c r="N87" s="166"/>
      <c r="O87" s="168"/>
      <c r="P87" s="168"/>
      <c r="Q87" s="166"/>
      <c r="R87" s="176"/>
    </row>
    <row r="88" customFormat="false" ht="15" hidden="false" customHeight="false" outlineLevel="0" collapsed="false">
      <c r="B88" s="164" t="n">
        <v>85</v>
      </c>
      <c r="C88" s="168"/>
      <c r="D88" s="168"/>
      <c r="E88" s="166"/>
      <c r="F88" s="166"/>
      <c r="G88" s="168"/>
      <c r="H88" s="166"/>
      <c r="I88" s="166"/>
      <c r="J88" s="166"/>
      <c r="K88" s="168"/>
      <c r="L88" s="168"/>
      <c r="M88" s="175"/>
      <c r="N88" s="166"/>
      <c r="O88" s="168"/>
      <c r="P88" s="168"/>
      <c r="Q88" s="166"/>
      <c r="R88" s="176"/>
    </row>
    <row r="89" customFormat="false" ht="15" hidden="false" customHeight="false" outlineLevel="0" collapsed="false">
      <c r="B89" s="164" t="n">
        <v>86</v>
      </c>
      <c r="C89" s="168"/>
      <c r="D89" s="168"/>
      <c r="E89" s="166"/>
      <c r="F89" s="166"/>
      <c r="G89" s="168"/>
      <c r="H89" s="166"/>
      <c r="I89" s="166"/>
      <c r="J89" s="166"/>
      <c r="K89" s="168"/>
      <c r="L89" s="168"/>
      <c r="M89" s="175"/>
      <c r="N89" s="166"/>
      <c r="O89" s="168"/>
      <c r="P89" s="168"/>
      <c r="Q89" s="166"/>
      <c r="R89" s="176"/>
    </row>
    <row r="90" customFormat="false" ht="15" hidden="false" customHeight="false" outlineLevel="0" collapsed="false">
      <c r="B90" s="164" t="n">
        <v>87</v>
      </c>
      <c r="C90" s="168"/>
      <c r="D90" s="168"/>
      <c r="E90" s="166"/>
      <c r="F90" s="166"/>
      <c r="G90" s="168"/>
      <c r="H90" s="166"/>
      <c r="I90" s="166"/>
      <c r="J90" s="166"/>
      <c r="K90" s="168"/>
      <c r="L90" s="168"/>
      <c r="M90" s="175"/>
      <c r="N90" s="166"/>
      <c r="O90" s="168"/>
      <c r="P90" s="168"/>
      <c r="Q90" s="166"/>
      <c r="R90" s="176"/>
    </row>
    <row r="91" customFormat="false" ht="15" hidden="false" customHeight="false" outlineLevel="0" collapsed="false">
      <c r="B91" s="164" t="n">
        <v>88</v>
      </c>
      <c r="C91" s="168"/>
      <c r="D91" s="168"/>
      <c r="E91" s="166"/>
      <c r="F91" s="166"/>
      <c r="G91" s="168"/>
      <c r="H91" s="166"/>
      <c r="I91" s="166"/>
      <c r="J91" s="166"/>
      <c r="K91" s="168"/>
      <c r="L91" s="168"/>
      <c r="M91" s="175"/>
      <c r="N91" s="166"/>
      <c r="O91" s="168"/>
      <c r="P91" s="168"/>
      <c r="Q91" s="166"/>
      <c r="R91" s="176"/>
    </row>
    <row r="92" customFormat="false" ht="15" hidden="false" customHeight="false" outlineLevel="0" collapsed="false">
      <c r="B92" s="164" t="n">
        <v>89</v>
      </c>
      <c r="C92" s="168"/>
      <c r="D92" s="168"/>
      <c r="E92" s="166"/>
      <c r="F92" s="166"/>
      <c r="G92" s="168"/>
      <c r="H92" s="166"/>
      <c r="I92" s="166"/>
      <c r="J92" s="166"/>
      <c r="K92" s="168"/>
      <c r="L92" s="168"/>
      <c r="M92" s="175"/>
      <c r="N92" s="166"/>
      <c r="O92" s="168"/>
      <c r="P92" s="168"/>
      <c r="Q92" s="166"/>
      <c r="R92" s="176"/>
    </row>
    <row r="93" customFormat="false" ht="15" hidden="false" customHeight="false" outlineLevel="0" collapsed="false">
      <c r="B93" s="164" t="n">
        <v>90</v>
      </c>
      <c r="C93" s="168"/>
      <c r="D93" s="168"/>
      <c r="E93" s="166"/>
      <c r="F93" s="166"/>
      <c r="G93" s="168"/>
      <c r="H93" s="166"/>
      <c r="I93" s="166"/>
      <c r="J93" s="166"/>
      <c r="K93" s="168"/>
      <c r="L93" s="168"/>
      <c r="M93" s="175"/>
      <c r="N93" s="166"/>
      <c r="O93" s="168"/>
      <c r="P93" s="168"/>
      <c r="Q93" s="166"/>
      <c r="R93" s="176"/>
    </row>
    <row r="94" customFormat="false" ht="15" hidden="false" customHeight="false" outlineLevel="0" collapsed="false">
      <c r="B94" s="164" t="n">
        <v>91</v>
      </c>
      <c r="C94" s="168"/>
      <c r="D94" s="168"/>
      <c r="E94" s="166"/>
      <c r="F94" s="166"/>
      <c r="G94" s="168"/>
      <c r="H94" s="166"/>
      <c r="I94" s="166"/>
      <c r="J94" s="166"/>
      <c r="K94" s="168"/>
      <c r="L94" s="168"/>
      <c r="M94" s="175"/>
      <c r="N94" s="166"/>
      <c r="O94" s="168"/>
      <c r="P94" s="168"/>
      <c r="Q94" s="166"/>
      <c r="R94" s="176"/>
    </row>
    <row r="95" customFormat="false" ht="15" hidden="false" customHeight="false" outlineLevel="0" collapsed="false">
      <c r="B95" s="164" t="n">
        <v>92</v>
      </c>
      <c r="C95" s="168"/>
      <c r="D95" s="168"/>
      <c r="E95" s="166"/>
      <c r="F95" s="166"/>
      <c r="G95" s="168"/>
      <c r="H95" s="166"/>
      <c r="I95" s="166"/>
      <c r="J95" s="166"/>
      <c r="K95" s="168"/>
      <c r="L95" s="168"/>
      <c r="M95" s="175"/>
      <c r="N95" s="166"/>
      <c r="O95" s="168"/>
      <c r="P95" s="168"/>
      <c r="Q95" s="166"/>
      <c r="R95" s="176"/>
    </row>
    <row r="96" customFormat="false" ht="15" hidden="false" customHeight="false" outlineLevel="0" collapsed="false">
      <c r="B96" s="164" t="n">
        <v>93</v>
      </c>
      <c r="C96" s="168"/>
      <c r="D96" s="168"/>
      <c r="E96" s="166"/>
      <c r="F96" s="166"/>
      <c r="G96" s="168"/>
      <c r="H96" s="166"/>
      <c r="I96" s="166"/>
      <c r="J96" s="166"/>
      <c r="K96" s="168"/>
      <c r="L96" s="168"/>
      <c r="M96" s="175"/>
      <c r="N96" s="166"/>
      <c r="O96" s="168"/>
      <c r="P96" s="168"/>
      <c r="Q96" s="166"/>
      <c r="R96" s="176"/>
    </row>
    <row r="97" customFormat="false" ht="15" hidden="false" customHeight="false" outlineLevel="0" collapsed="false">
      <c r="B97" s="164" t="n">
        <v>94</v>
      </c>
      <c r="C97" s="168"/>
      <c r="D97" s="168"/>
      <c r="E97" s="166"/>
      <c r="F97" s="166"/>
      <c r="G97" s="168"/>
      <c r="H97" s="166"/>
      <c r="I97" s="166"/>
      <c r="J97" s="166"/>
      <c r="K97" s="168"/>
      <c r="L97" s="168"/>
      <c r="M97" s="175"/>
      <c r="N97" s="166"/>
      <c r="O97" s="168"/>
      <c r="P97" s="168"/>
      <c r="Q97" s="166"/>
      <c r="R97" s="176"/>
    </row>
    <row r="98" customFormat="false" ht="15" hidden="false" customHeight="false" outlineLevel="0" collapsed="false">
      <c r="B98" s="164" t="n">
        <v>95</v>
      </c>
      <c r="C98" s="168"/>
      <c r="D98" s="168"/>
      <c r="E98" s="166"/>
      <c r="F98" s="166"/>
      <c r="G98" s="168"/>
      <c r="H98" s="166"/>
      <c r="I98" s="166"/>
      <c r="J98" s="166"/>
      <c r="K98" s="168"/>
      <c r="L98" s="168"/>
      <c r="M98" s="175"/>
      <c r="N98" s="166"/>
      <c r="O98" s="168"/>
      <c r="P98" s="168"/>
      <c r="Q98" s="166"/>
      <c r="R98" s="176"/>
    </row>
    <row r="99" customFormat="false" ht="15" hidden="false" customHeight="false" outlineLevel="0" collapsed="false">
      <c r="B99" s="164" t="n">
        <v>96</v>
      </c>
      <c r="C99" s="168"/>
      <c r="D99" s="168"/>
      <c r="E99" s="166"/>
      <c r="F99" s="166"/>
      <c r="G99" s="168"/>
      <c r="H99" s="166"/>
      <c r="I99" s="166"/>
      <c r="J99" s="166"/>
      <c r="K99" s="168"/>
      <c r="L99" s="168"/>
      <c r="M99" s="175"/>
      <c r="N99" s="166"/>
      <c r="O99" s="168"/>
      <c r="P99" s="168"/>
      <c r="Q99" s="166"/>
      <c r="R99" s="176"/>
    </row>
    <row r="100" customFormat="false" ht="15" hidden="false" customHeight="false" outlineLevel="0" collapsed="false">
      <c r="B100" s="164" t="n">
        <v>97</v>
      </c>
      <c r="C100" s="168"/>
      <c r="D100" s="168"/>
      <c r="E100" s="166"/>
      <c r="F100" s="166"/>
      <c r="G100" s="168"/>
      <c r="H100" s="166"/>
      <c r="I100" s="166"/>
      <c r="J100" s="166"/>
      <c r="K100" s="168"/>
      <c r="L100" s="168"/>
      <c r="M100" s="175"/>
      <c r="N100" s="166"/>
      <c r="O100" s="168"/>
      <c r="P100" s="168"/>
      <c r="Q100" s="166"/>
      <c r="R100" s="176"/>
    </row>
    <row r="101" customFormat="false" ht="15" hidden="false" customHeight="false" outlineLevel="0" collapsed="false">
      <c r="B101" s="164" t="n">
        <v>98</v>
      </c>
      <c r="C101" s="168"/>
      <c r="D101" s="168"/>
      <c r="E101" s="166"/>
      <c r="F101" s="166"/>
      <c r="G101" s="168"/>
      <c r="H101" s="166"/>
      <c r="I101" s="166"/>
      <c r="J101" s="166"/>
      <c r="K101" s="168"/>
      <c r="L101" s="168"/>
      <c r="M101" s="175"/>
      <c r="N101" s="166"/>
      <c r="O101" s="168"/>
      <c r="P101" s="168"/>
      <c r="Q101" s="166"/>
      <c r="R101" s="176"/>
    </row>
    <row r="102" customFormat="false" ht="15" hidden="false" customHeight="false" outlineLevel="0" collapsed="false">
      <c r="B102" s="164" t="n">
        <v>99</v>
      </c>
      <c r="C102" s="168"/>
      <c r="D102" s="168"/>
      <c r="E102" s="166"/>
      <c r="F102" s="166"/>
      <c r="G102" s="168"/>
      <c r="H102" s="166"/>
      <c r="I102" s="166"/>
      <c r="J102" s="166"/>
      <c r="K102" s="168"/>
      <c r="L102" s="168"/>
      <c r="M102" s="175"/>
      <c r="N102" s="166"/>
      <c r="O102" s="168"/>
      <c r="P102" s="168"/>
      <c r="Q102" s="166"/>
      <c r="R102" s="176"/>
    </row>
    <row r="103" customFormat="false" ht="15" hidden="false" customHeight="false" outlineLevel="0" collapsed="false">
      <c r="B103" s="164" t="n">
        <v>100</v>
      </c>
      <c r="C103" s="168"/>
      <c r="D103" s="168"/>
      <c r="E103" s="166"/>
      <c r="F103" s="166"/>
      <c r="G103" s="168"/>
      <c r="H103" s="166"/>
      <c r="I103" s="166"/>
      <c r="J103" s="166"/>
      <c r="K103" s="168"/>
      <c r="L103" s="168"/>
      <c r="M103" s="175"/>
      <c r="N103" s="166"/>
      <c r="O103" s="168"/>
      <c r="P103" s="168"/>
      <c r="Q103" s="166"/>
      <c r="R103" s="176"/>
    </row>
    <row r="104" customFormat="false" ht="15" hidden="false" customHeight="false" outlineLevel="0" collapsed="false">
      <c r="B104" s="164" t="n">
        <v>101</v>
      </c>
      <c r="C104" s="168"/>
      <c r="D104" s="168"/>
      <c r="E104" s="166"/>
      <c r="F104" s="166"/>
      <c r="G104" s="168"/>
      <c r="H104" s="166"/>
      <c r="I104" s="166"/>
      <c r="J104" s="166"/>
      <c r="K104" s="168"/>
      <c r="L104" s="168"/>
      <c r="M104" s="175"/>
      <c r="N104" s="166"/>
      <c r="O104" s="168"/>
      <c r="P104" s="168"/>
      <c r="Q104" s="166"/>
      <c r="R104" s="176"/>
    </row>
    <row r="105" customFormat="false" ht="15" hidden="false" customHeight="false" outlineLevel="0" collapsed="false">
      <c r="B105" s="164" t="n">
        <v>102</v>
      </c>
      <c r="C105" s="168"/>
      <c r="D105" s="168"/>
      <c r="E105" s="166"/>
      <c r="F105" s="166"/>
      <c r="G105" s="168"/>
      <c r="H105" s="166"/>
      <c r="I105" s="166"/>
      <c r="J105" s="166"/>
      <c r="K105" s="168"/>
      <c r="L105" s="168"/>
      <c r="M105" s="175"/>
      <c r="N105" s="166"/>
      <c r="O105" s="168"/>
      <c r="P105" s="168"/>
      <c r="Q105" s="166"/>
      <c r="R105" s="176"/>
    </row>
    <row r="106" customFormat="false" ht="15" hidden="false" customHeight="false" outlineLevel="0" collapsed="false">
      <c r="B106" s="164" t="n">
        <v>103</v>
      </c>
      <c r="C106" s="168"/>
      <c r="D106" s="168"/>
      <c r="E106" s="166"/>
      <c r="F106" s="166"/>
      <c r="G106" s="168"/>
      <c r="H106" s="166"/>
      <c r="I106" s="166"/>
      <c r="J106" s="166"/>
      <c r="K106" s="168"/>
      <c r="L106" s="168"/>
      <c r="M106" s="175"/>
      <c r="N106" s="166"/>
      <c r="O106" s="168"/>
      <c r="P106" s="168"/>
      <c r="Q106" s="166"/>
      <c r="R106" s="176"/>
    </row>
    <row r="107" customFormat="false" ht="15" hidden="false" customHeight="false" outlineLevel="0" collapsed="false">
      <c r="B107" s="164" t="n">
        <v>104</v>
      </c>
      <c r="C107" s="168"/>
      <c r="D107" s="168"/>
      <c r="E107" s="166"/>
      <c r="F107" s="166"/>
      <c r="G107" s="168"/>
      <c r="H107" s="166"/>
      <c r="I107" s="166"/>
      <c r="J107" s="166"/>
      <c r="K107" s="168"/>
      <c r="L107" s="168"/>
      <c r="M107" s="175"/>
      <c r="N107" s="166"/>
      <c r="O107" s="168"/>
      <c r="P107" s="168"/>
      <c r="Q107" s="166"/>
      <c r="R107" s="176"/>
    </row>
    <row r="108" customFormat="false" ht="15" hidden="false" customHeight="false" outlineLevel="0" collapsed="false">
      <c r="B108" s="164" t="n">
        <v>105</v>
      </c>
      <c r="C108" s="168"/>
      <c r="D108" s="168"/>
      <c r="E108" s="166"/>
      <c r="F108" s="166"/>
      <c r="G108" s="168"/>
      <c r="H108" s="166"/>
      <c r="I108" s="166"/>
      <c r="J108" s="166"/>
      <c r="K108" s="168"/>
      <c r="L108" s="168"/>
      <c r="M108" s="175"/>
      <c r="N108" s="166"/>
      <c r="O108" s="168"/>
      <c r="P108" s="168"/>
      <c r="Q108" s="166"/>
      <c r="R108" s="176"/>
    </row>
    <row r="109" customFormat="false" ht="15" hidden="false" customHeight="false" outlineLevel="0" collapsed="false">
      <c r="B109" s="164" t="n">
        <v>106</v>
      </c>
      <c r="C109" s="168"/>
      <c r="D109" s="168"/>
      <c r="E109" s="166"/>
      <c r="F109" s="166"/>
      <c r="G109" s="168"/>
      <c r="H109" s="166"/>
      <c r="I109" s="166"/>
      <c r="J109" s="166"/>
      <c r="K109" s="168"/>
      <c r="L109" s="168"/>
      <c r="M109" s="175"/>
      <c r="N109" s="166"/>
      <c r="O109" s="168"/>
      <c r="P109" s="168"/>
      <c r="Q109" s="166"/>
      <c r="R109" s="176"/>
    </row>
    <row r="110" customFormat="false" ht="15" hidden="false" customHeight="false" outlineLevel="0" collapsed="false">
      <c r="B110" s="164" t="n">
        <v>107</v>
      </c>
      <c r="C110" s="168"/>
      <c r="D110" s="168"/>
      <c r="E110" s="166"/>
      <c r="F110" s="166"/>
      <c r="G110" s="168"/>
      <c r="H110" s="166"/>
      <c r="I110" s="166"/>
      <c r="J110" s="166"/>
      <c r="K110" s="168"/>
      <c r="L110" s="168"/>
      <c r="M110" s="175"/>
      <c r="N110" s="166"/>
      <c r="O110" s="168"/>
      <c r="P110" s="168"/>
      <c r="Q110" s="166"/>
      <c r="R110" s="176"/>
    </row>
    <row r="111" customFormat="false" ht="15" hidden="false" customHeight="false" outlineLevel="0" collapsed="false">
      <c r="B111" s="164" t="n">
        <v>108</v>
      </c>
      <c r="C111" s="168"/>
      <c r="D111" s="168"/>
      <c r="E111" s="166"/>
      <c r="F111" s="166"/>
      <c r="G111" s="168"/>
      <c r="H111" s="166"/>
      <c r="I111" s="166"/>
      <c r="J111" s="166"/>
      <c r="K111" s="168"/>
      <c r="L111" s="168"/>
      <c r="M111" s="175"/>
      <c r="N111" s="166"/>
      <c r="O111" s="168"/>
      <c r="P111" s="168"/>
      <c r="Q111" s="166"/>
      <c r="R111" s="176"/>
    </row>
    <row r="112" customFormat="false" ht="15" hidden="false" customHeight="false" outlineLevel="0" collapsed="false">
      <c r="B112" s="164" t="n">
        <v>109</v>
      </c>
      <c r="C112" s="168"/>
      <c r="D112" s="168"/>
      <c r="E112" s="166"/>
      <c r="F112" s="166"/>
      <c r="G112" s="168"/>
      <c r="H112" s="166"/>
      <c r="I112" s="166"/>
      <c r="J112" s="166"/>
      <c r="K112" s="168"/>
      <c r="L112" s="168"/>
      <c r="M112" s="175"/>
      <c r="N112" s="166"/>
      <c r="O112" s="168"/>
      <c r="P112" s="168"/>
      <c r="Q112" s="166"/>
      <c r="R112" s="176"/>
    </row>
    <row r="113" customFormat="false" ht="15" hidden="false" customHeight="false" outlineLevel="0" collapsed="false">
      <c r="B113" s="164" t="n">
        <v>110</v>
      </c>
      <c r="C113" s="168"/>
      <c r="D113" s="168"/>
      <c r="E113" s="166"/>
      <c r="F113" s="166"/>
      <c r="G113" s="168"/>
      <c r="H113" s="166"/>
      <c r="I113" s="166"/>
      <c r="J113" s="166"/>
      <c r="K113" s="168"/>
      <c r="L113" s="168"/>
      <c r="M113" s="175"/>
      <c r="N113" s="166"/>
      <c r="O113" s="168"/>
      <c r="P113" s="168"/>
      <c r="Q113" s="166"/>
      <c r="R113" s="176"/>
    </row>
    <row r="114" customFormat="false" ht="15" hidden="false" customHeight="false" outlineLevel="0" collapsed="false">
      <c r="B114" s="164" t="n">
        <v>111</v>
      </c>
      <c r="C114" s="168"/>
      <c r="D114" s="168"/>
      <c r="E114" s="166"/>
      <c r="F114" s="166"/>
      <c r="G114" s="168"/>
      <c r="H114" s="166"/>
      <c r="I114" s="166"/>
      <c r="J114" s="166"/>
      <c r="K114" s="168"/>
      <c r="L114" s="168"/>
      <c r="M114" s="175"/>
      <c r="N114" s="166"/>
      <c r="O114" s="168"/>
      <c r="P114" s="168"/>
      <c r="Q114" s="166"/>
      <c r="R114" s="176"/>
    </row>
    <row r="115" customFormat="false" ht="15" hidden="false" customHeight="false" outlineLevel="0" collapsed="false">
      <c r="B115" s="164" t="n">
        <v>112</v>
      </c>
      <c r="C115" s="168"/>
      <c r="D115" s="168"/>
      <c r="E115" s="166"/>
      <c r="F115" s="166"/>
      <c r="G115" s="168"/>
      <c r="H115" s="166"/>
      <c r="I115" s="166"/>
      <c r="J115" s="166"/>
      <c r="K115" s="168"/>
      <c r="L115" s="168"/>
      <c r="M115" s="175"/>
      <c r="N115" s="166"/>
      <c r="O115" s="168"/>
      <c r="P115" s="168"/>
      <c r="Q115" s="166"/>
      <c r="R115" s="176"/>
    </row>
    <row r="116" customFormat="false" ht="15" hidden="false" customHeight="false" outlineLevel="0" collapsed="false">
      <c r="B116" s="164" t="n">
        <v>113</v>
      </c>
      <c r="C116" s="168"/>
      <c r="D116" s="168"/>
      <c r="E116" s="166"/>
      <c r="F116" s="166"/>
      <c r="G116" s="168"/>
      <c r="H116" s="166"/>
      <c r="I116" s="166"/>
      <c r="J116" s="166"/>
      <c r="K116" s="168"/>
      <c r="L116" s="168"/>
      <c r="M116" s="175"/>
      <c r="N116" s="166"/>
      <c r="O116" s="168"/>
      <c r="P116" s="168"/>
      <c r="Q116" s="166"/>
      <c r="R116" s="176"/>
    </row>
    <row r="117" customFormat="false" ht="15" hidden="false" customHeight="false" outlineLevel="0" collapsed="false">
      <c r="B117" s="164" t="n">
        <v>114</v>
      </c>
      <c r="C117" s="168"/>
      <c r="D117" s="168"/>
      <c r="E117" s="166"/>
      <c r="F117" s="166"/>
      <c r="G117" s="168"/>
      <c r="H117" s="166"/>
      <c r="I117" s="166"/>
      <c r="J117" s="166"/>
      <c r="K117" s="168"/>
      <c r="L117" s="168"/>
      <c r="M117" s="175"/>
      <c r="N117" s="166"/>
      <c r="O117" s="168"/>
      <c r="P117" s="168"/>
      <c r="Q117" s="166"/>
      <c r="R117" s="176"/>
    </row>
    <row r="118" customFormat="false" ht="15" hidden="false" customHeight="false" outlineLevel="0" collapsed="false">
      <c r="B118" s="164" t="n">
        <v>115</v>
      </c>
      <c r="C118" s="168"/>
      <c r="D118" s="168"/>
      <c r="E118" s="166"/>
      <c r="F118" s="166"/>
      <c r="G118" s="168"/>
      <c r="H118" s="166"/>
      <c r="I118" s="166"/>
      <c r="J118" s="166"/>
      <c r="K118" s="168"/>
      <c r="L118" s="168"/>
      <c r="M118" s="175"/>
      <c r="N118" s="166"/>
      <c r="O118" s="168"/>
      <c r="P118" s="168"/>
      <c r="Q118" s="166"/>
      <c r="R118" s="176"/>
    </row>
    <row r="119" customFormat="false" ht="15" hidden="false" customHeight="false" outlineLevel="0" collapsed="false">
      <c r="B119" s="164" t="n">
        <v>116</v>
      </c>
      <c r="C119" s="168"/>
      <c r="D119" s="168"/>
      <c r="E119" s="166"/>
      <c r="F119" s="166"/>
      <c r="G119" s="168"/>
      <c r="H119" s="166"/>
      <c r="I119" s="166"/>
      <c r="J119" s="166"/>
      <c r="K119" s="168"/>
      <c r="L119" s="168"/>
      <c r="M119" s="175"/>
      <c r="N119" s="166"/>
      <c r="O119" s="168"/>
      <c r="P119" s="168"/>
      <c r="Q119" s="166"/>
      <c r="R119" s="176"/>
    </row>
    <row r="120" customFormat="false" ht="15" hidden="false" customHeight="false" outlineLevel="0" collapsed="false">
      <c r="B120" s="164" t="n">
        <v>117</v>
      </c>
      <c r="C120" s="168"/>
      <c r="D120" s="168"/>
      <c r="E120" s="166"/>
      <c r="F120" s="166"/>
      <c r="G120" s="168"/>
      <c r="H120" s="166"/>
      <c r="I120" s="166"/>
      <c r="J120" s="166"/>
      <c r="K120" s="168"/>
      <c r="L120" s="168"/>
      <c r="M120" s="175"/>
      <c r="N120" s="166"/>
      <c r="O120" s="168"/>
      <c r="P120" s="168"/>
      <c r="Q120" s="166"/>
      <c r="R120" s="176"/>
    </row>
    <row r="121" customFormat="false" ht="15" hidden="false" customHeight="false" outlineLevel="0" collapsed="false">
      <c r="B121" s="164" t="n">
        <v>118</v>
      </c>
      <c r="C121" s="168"/>
      <c r="D121" s="168"/>
      <c r="E121" s="166"/>
      <c r="F121" s="166"/>
      <c r="G121" s="168"/>
      <c r="H121" s="166"/>
      <c r="I121" s="166"/>
      <c r="J121" s="166"/>
      <c r="K121" s="168"/>
      <c r="L121" s="168"/>
      <c r="M121" s="175"/>
      <c r="N121" s="166"/>
      <c r="O121" s="168"/>
      <c r="P121" s="168"/>
      <c r="Q121" s="166"/>
      <c r="R121" s="176"/>
    </row>
    <row r="122" customFormat="false" ht="15" hidden="false" customHeight="false" outlineLevel="0" collapsed="false">
      <c r="B122" s="164" t="n">
        <v>119</v>
      </c>
      <c r="C122" s="168"/>
      <c r="D122" s="168"/>
      <c r="E122" s="166"/>
      <c r="F122" s="166"/>
      <c r="G122" s="168"/>
      <c r="H122" s="166"/>
      <c r="I122" s="166"/>
      <c r="J122" s="166"/>
      <c r="K122" s="168"/>
      <c r="L122" s="168"/>
      <c r="M122" s="175"/>
      <c r="N122" s="166"/>
      <c r="O122" s="168"/>
      <c r="P122" s="168"/>
      <c r="Q122" s="166"/>
      <c r="R122" s="176"/>
    </row>
    <row r="123" customFormat="false" ht="15" hidden="false" customHeight="false" outlineLevel="0" collapsed="false">
      <c r="B123" s="164" t="n">
        <v>120</v>
      </c>
      <c r="C123" s="168"/>
      <c r="D123" s="168"/>
      <c r="E123" s="166"/>
      <c r="F123" s="166"/>
      <c r="G123" s="168"/>
      <c r="H123" s="166"/>
      <c r="I123" s="166"/>
      <c r="J123" s="166"/>
      <c r="K123" s="168"/>
      <c r="L123" s="168"/>
      <c r="M123" s="175"/>
      <c r="N123" s="166"/>
      <c r="O123" s="168"/>
      <c r="P123" s="168"/>
      <c r="Q123" s="166"/>
      <c r="R123" s="176"/>
    </row>
    <row r="124" customFormat="false" ht="15" hidden="false" customHeight="false" outlineLevel="0" collapsed="false">
      <c r="B124" s="164" t="n">
        <v>121</v>
      </c>
      <c r="C124" s="168"/>
      <c r="D124" s="168"/>
      <c r="E124" s="166"/>
      <c r="F124" s="166"/>
      <c r="G124" s="168"/>
      <c r="H124" s="166"/>
      <c r="I124" s="166"/>
      <c r="J124" s="166"/>
      <c r="K124" s="168"/>
      <c r="L124" s="168"/>
      <c r="M124" s="175"/>
      <c r="N124" s="166"/>
      <c r="O124" s="168"/>
      <c r="P124" s="168"/>
      <c r="Q124" s="166"/>
      <c r="R124" s="176"/>
    </row>
    <row r="125" customFormat="false" ht="15" hidden="false" customHeight="false" outlineLevel="0" collapsed="false">
      <c r="B125" s="164" t="n">
        <v>122</v>
      </c>
      <c r="C125" s="168"/>
      <c r="D125" s="168"/>
      <c r="E125" s="166"/>
      <c r="F125" s="166"/>
      <c r="G125" s="168"/>
      <c r="H125" s="166"/>
      <c r="I125" s="166"/>
      <c r="J125" s="166"/>
      <c r="K125" s="168"/>
      <c r="L125" s="168"/>
      <c r="M125" s="175"/>
      <c r="N125" s="166"/>
      <c r="O125" s="168"/>
      <c r="P125" s="168"/>
      <c r="Q125" s="166"/>
      <c r="R125" s="176"/>
    </row>
    <row r="126" customFormat="false" ht="15" hidden="false" customHeight="false" outlineLevel="0" collapsed="false">
      <c r="B126" s="164" t="n">
        <v>123</v>
      </c>
      <c r="C126" s="168"/>
      <c r="D126" s="168"/>
      <c r="E126" s="166"/>
      <c r="F126" s="166"/>
      <c r="G126" s="168"/>
      <c r="H126" s="166"/>
      <c r="I126" s="166"/>
      <c r="J126" s="166"/>
      <c r="K126" s="168"/>
      <c r="L126" s="168"/>
      <c r="M126" s="175"/>
      <c r="N126" s="166"/>
      <c r="O126" s="168"/>
      <c r="P126" s="168"/>
      <c r="Q126" s="166"/>
      <c r="R126" s="176"/>
    </row>
    <row r="127" customFormat="false" ht="15" hidden="false" customHeight="false" outlineLevel="0" collapsed="false">
      <c r="B127" s="164" t="n">
        <v>124</v>
      </c>
      <c r="C127" s="168"/>
      <c r="D127" s="168"/>
      <c r="E127" s="166"/>
      <c r="F127" s="166"/>
      <c r="G127" s="168"/>
      <c r="H127" s="166"/>
      <c r="I127" s="166"/>
      <c r="J127" s="166"/>
      <c r="K127" s="168"/>
      <c r="L127" s="168"/>
      <c r="M127" s="175"/>
      <c r="N127" s="166"/>
      <c r="O127" s="168"/>
      <c r="P127" s="168"/>
      <c r="Q127" s="166"/>
      <c r="R127" s="176"/>
    </row>
    <row r="128" customFormat="false" ht="15" hidden="false" customHeight="false" outlineLevel="0" collapsed="false">
      <c r="B128" s="164" t="n">
        <v>125</v>
      </c>
      <c r="C128" s="168"/>
      <c r="D128" s="168"/>
      <c r="E128" s="166"/>
      <c r="F128" s="166"/>
      <c r="G128" s="168"/>
      <c r="H128" s="166"/>
      <c r="I128" s="166"/>
      <c r="J128" s="166"/>
      <c r="K128" s="168"/>
      <c r="L128" s="168"/>
      <c r="M128" s="175"/>
      <c r="N128" s="166"/>
      <c r="O128" s="168"/>
      <c r="P128" s="168"/>
      <c r="Q128" s="166"/>
      <c r="R128" s="176"/>
    </row>
    <row r="129" customFormat="false" ht="15" hidden="false" customHeight="false" outlineLevel="0" collapsed="false">
      <c r="B129" s="164" t="n">
        <v>126</v>
      </c>
      <c r="C129" s="168"/>
      <c r="D129" s="168"/>
      <c r="E129" s="166"/>
      <c r="F129" s="166"/>
      <c r="G129" s="168"/>
      <c r="H129" s="166"/>
      <c r="I129" s="166"/>
      <c r="J129" s="166"/>
      <c r="K129" s="168"/>
      <c r="L129" s="168"/>
      <c r="M129" s="175"/>
      <c r="N129" s="166"/>
      <c r="O129" s="168"/>
      <c r="P129" s="168"/>
      <c r="Q129" s="166"/>
      <c r="R129" s="176"/>
    </row>
    <row r="130" customFormat="false" ht="15" hidden="false" customHeight="false" outlineLevel="0" collapsed="false">
      <c r="B130" s="164" t="n">
        <v>127</v>
      </c>
      <c r="C130" s="168"/>
      <c r="D130" s="168"/>
      <c r="E130" s="166"/>
      <c r="F130" s="166"/>
      <c r="G130" s="168"/>
      <c r="H130" s="166"/>
      <c r="I130" s="166"/>
      <c r="J130" s="166"/>
      <c r="K130" s="168"/>
      <c r="L130" s="168"/>
      <c r="M130" s="175"/>
      <c r="N130" s="166"/>
      <c r="O130" s="168"/>
      <c r="P130" s="168"/>
      <c r="Q130" s="166"/>
      <c r="R130" s="176"/>
    </row>
    <row r="131" customFormat="false" ht="15" hidden="false" customHeight="false" outlineLevel="0" collapsed="false">
      <c r="B131" s="164" t="n">
        <v>128</v>
      </c>
      <c r="C131" s="168"/>
      <c r="D131" s="168"/>
      <c r="E131" s="166"/>
      <c r="F131" s="166"/>
      <c r="G131" s="168"/>
      <c r="H131" s="166"/>
      <c r="I131" s="166"/>
      <c r="J131" s="166"/>
      <c r="K131" s="168"/>
      <c r="L131" s="168"/>
      <c r="M131" s="175"/>
      <c r="N131" s="166"/>
      <c r="O131" s="168"/>
      <c r="P131" s="168"/>
      <c r="Q131" s="166"/>
      <c r="R131" s="176"/>
    </row>
    <row r="132" customFormat="false" ht="15" hidden="false" customHeight="false" outlineLevel="0" collapsed="false">
      <c r="B132" s="164" t="n">
        <v>129</v>
      </c>
      <c r="C132" s="168"/>
      <c r="D132" s="168"/>
      <c r="E132" s="166"/>
      <c r="F132" s="166"/>
      <c r="G132" s="168"/>
      <c r="H132" s="166"/>
      <c r="I132" s="166"/>
      <c r="J132" s="166"/>
      <c r="K132" s="168"/>
      <c r="L132" s="168"/>
      <c r="M132" s="175"/>
      <c r="N132" s="166"/>
      <c r="O132" s="168"/>
      <c r="P132" s="168"/>
      <c r="Q132" s="166"/>
      <c r="R132" s="176"/>
    </row>
    <row r="133" customFormat="false" ht="15" hidden="false" customHeight="false" outlineLevel="0" collapsed="false">
      <c r="B133" s="164" t="n">
        <v>130</v>
      </c>
      <c r="C133" s="168"/>
      <c r="D133" s="168"/>
      <c r="E133" s="166"/>
      <c r="F133" s="166"/>
      <c r="G133" s="168"/>
      <c r="H133" s="166"/>
      <c r="I133" s="166"/>
      <c r="J133" s="166"/>
      <c r="K133" s="168"/>
      <c r="L133" s="168"/>
      <c r="M133" s="175"/>
      <c r="N133" s="166"/>
      <c r="O133" s="168"/>
      <c r="P133" s="168"/>
      <c r="Q133" s="166"/>
      <c r="R133" s="176"/>
    </row>
    <row r="134" customFormat="false" ht="15" hidden="false" customHeight="false" outlineLevel="0" collapsed="false">
      <c r="B134" s="164" t="n">
        <v>131</v>
      </c>
      <c r="C134" s="168"/>
      <c r="D134" s="168"/>
      <c r="E134" s="166"/>
      <c r="F134" s="166"/>
      <c r="G134" s="168"/>
      <c r="H134" s="166"/>
      <c r="I134" s="166"/>
      <c r="J134" s="166"/>
      <c r="K134" s="168"/>
      <c r="L134" s="168"/>
      <c r="M134" s="175"/>
      <c r="N134" s="166"/>
      <c r="O134" s="168"/>
      <c r="P134" s="168"/>
      <c r="Q134" s="166"/>
      <c r="R134" s="176"/>
    </row>
    <row r="135" customFormat="false" ht="15" hidden="false" customHeight="false" outlineLevel="0" collapsed="false">
      <c r="B135" s="164" t="n">
        <v>132</v>
      </c>
      <c r="C135" s="168"/>
      <c r="D135" s="168"/>
      <c r="E135" s="166"/>
      <c r="F135" s="166"/>
      <c r="G135" s="168"/>
      <c r="H135" s="166"/>
      <c r="I135" s="166"/>
      <c r="J135" s="166"/>
      <c r="K135" s="168"/>
      <c r="L135" s="168"/>
      <c r="M135" s="175"/>
      <c r="N135" s="166"/>
      <c r="O135" s="168"/>
      <c r="P135" s="168"/>
      <c r="Q135" s="166"/>
      <c r="R135" s="176"/>
    </row>
    <row r="136" customFormat="false" ht="15" hidden="false" customHeight="false" outlineLevel="0" collapsed="false">
      <c r="B136" s="164" t="n">
        <v>133</v>
      </c>
      <c r="C136" s="168"/>
      <c r="D136" s="168"/>
      <c r="E136" s="166"/>
      <c r="F136" s="166"/>
      <c r="G136" s="168"/>
      <c r="H136" s="166"/>
      <c r="I136" s="166"/>
      <c r="J136" s="166"/>
      <c r="K136" s="168"/>
      <c r="L136" s="168"/>
      <c r="M136" s="175"/>
      <c r="N136" s="166"/>
      <c r="O136" s="168"/>
      <c r="P136" s="168"/>
      <c r="Q136" s="166"/>
      <c r="R136" s="176"/>
    </row>
    <row r="137" customFormat="false" ht="15" hidden="false" customHeight="false" outlineLevel="0" collapsed="false">
      <c r="B137" s="164" t="n">
        <v>134</v>
      </c>
      <c r="C137" s="168"/>
      <c r="D137" s="168"/>
      <c r="E137" s="166"/>
      <c r="F137" s="166"/>
      <c r="G137" s="168"/>
      <c r="H137" s="166"/>
      <c r="I137" s="166"/>
      <c r="J137" s="166"/>
      <c r="K137" s="168"/>
      <c r="L137" s="168"/>
      <c r="M137" s="175"/>
      <c r="N137" s="166"/>
      <c r="O137" s="168"/>
      <c r="P137" s="168"/>
      <c r="Q137" s="166"/>
      <c r="R137" s="176"/>
    </row>
    <row r="138" customFormat="false" ht="15" hidden="false" customHeight="false" outlineLevel="0" collapsed="false">
      <c r="B138" s="164" t="n">
        <v>135</v>
      </c>
      <c r="C138" s="168"/>
      <c r="D138" s="168"/>
      <c r="E138" s="166"/>
      <c r="F138" s="166"/>
      <c r="G138" s="168"/>
      <c r="H138" s="166"/>
      <c r="I138" s="166"/>
      <c r="J138" s="166"/>
      <c r="K138" s="168"/>
      <c r="L138" s="168"/>
      <c r="M138" s="175"/>
      <c r="N138" s="166"/>
      <c r="O138" s="168"/>
      <c r="P138" s="168"/>
      <c r="Q138" s="166"/>
      <c r="R138" s="176"/>
    </row>
    <row r="139" customFormat="false" ht="15" hidden="false" customHeight="false" outlineLevel="0" collapsed="false">
      <c r="B139" s="164" t="n">
        <v>136</v>
      </c>
      <c r="C139" s="168"/>
      <c r="D139" s="168"/>
      <c r="E139" s="166"/>
      <c r="F139" s="166"/>
      <c r="G139" s="168"/>
      <c r="H139" s="166"/>
      <c r="I139" s="166"/>
      <c r="J139" s="166"/>
      <c r="K139" s="168"/>
      <c r="L139" s="168"/>
      <c r="M139" s="175"/>
      <c r="N139" s="166"/>
      <c r="O139" s="168"/>
      <c r="P139" s="168"/>
      <c r="Q139" s="166"/>
      <c r="R139" s="176"/>
    </row>
    <row r="140" customFormat="false" ht="15" hidden="false" customHeight="false" outlineLevel="0" collapsed="false">
      <c r="B140" s="164" t="n">
        <v>137</v>
      </c>
      <c r="C140" s="168"/>
      <c r="D140" s="168"/>
      <c r="E140" s="166"/>
      <c r="F140" s="166"/>
      <c r="G140" s="168"/>
      <c r="H140" s="166"/>
      <c r="I140" s="166"/>
      <c r="J140" s="166"/>
      <c r="K140" s="168"/>
      <c r="L140" s="168"/>
      <c r="M140" s="175"/>
      <c r="N140" s="166"/>
      <c r="O140" s="168"/>
      <c r="P140" s="168"/>
      <c r="Q140" s="166"/>
      <c r="R140" s="176"/>
    </row>
    <row r="141" customFormat="false" ht="15" hidden="false" customHeight="false" outlineLevel="0" collapsed="false">
      <c r="B141" s="164" t="n">
        <v>138</v>
      </c>
      <c r="C141" s="168"/>
      <c r="D141" s="168"/>
      <c r="E141" s="166"/>
      <c r="F141" s="166"/>
      <c r="G141" s="168"/>
      <c r="H141" s="166"/>
      <c r="I141" s="166"/>
      <c r="J141" s="166"/>
      <c r="K141" s="168"/>
      <c r="L141" s="168"/>
      <c r="M141" s="175"/>
      <c r="N141" s="166"/>
      <c r="O141" s="168"/>
      <c r="P141" s="168"/>
      <c r="Q141" s="166"/>
      <c r="R141" s="176"/>
    </row>
    <row r="142" customFormat="false" ht="15" hidden="false" customHeight="false" outlineLevel="0" collapsed="false">
      <c r="B142" s="164" t="n">
        <v>139</v>
      </c>
      <c r="C142" s="168"/>
      <c r="D142" s="168"/>
      <c r="E142" s="166"/>
      <c r="F142" s="166"/>
      <c r="G142" s="168"/>
      <c r="H142" s="166"/>
      <c r="I142" s="166"/>
      <c r="J142" s="166"/>
      <c r="K142" s="168"/>
      <c r="L142" s="168"/>
      <c r="M142" s="175"/>
      <c r="N142" s="166"/>
      <c r="O142" s="168"/>
      <c r="P142" s="168"/>
      <c r="Q142" s="166"/>
      <c r="R142" s="176"/>
    </row>
    <row r="143" customFormat="false" ht="15" hidden="false" customHeight="false" outlineLevel="0" collapsed="false">
      <c r="B143" s="164" t="n">
        <v>140</v>
      </c>
      <c r="C143" s="168"/>
      <c r="D143" s="168"/>
      <c r="E143" s="166"/>
      <c r="F143" s="166"/>
      <c r="G143" s="168"/>
      <c r="H143" s="166"/>
      <c r="I143" s="166"/>
      <c r="J143" s="166"/>
      <c r="K143" s="168"/>
      <c r="L143" s="168"/>
      <c r="M143" s="175"/>
      <c r="N143" s="166"/>
      <c r="O143" s="168"/>
      <c r="P143" s="168"/>
      <c r="Q143" s="166"/>
      <c r="R143" s="176"/>
    </row>
    <row r="144" customFormat="false" ht="15" hidden="false" customHeight="false" outlineLevel="0" collapsed="false">
      <c r="B144" s="164" t="n">
        <v>141</v>
      </c>
      <c r="C144" s="168"/>
      <c r="D144" s="168"/>
      <c r="E144" s="166"/>
      <c r="F144" s="166"/>
      <c r="G144" s="168"/>
      <c r="H144" s="166"/>
      <c r="I144" s="166"/>
      <c r="J144" s="166"/>
      <c r="K144" s="168"/>
      <c r="L144" s="168"/>
      <c r="M144" s="175"/>
      <c r="N144" s="166"/>
      <c r="O144" s="168"/>
      <c r="P144" s="168"/>
      <c r="Q144" s="166"/>
      <c r="R144" s="176"/>
    </row>
    <row r="145" customFormat="false" ht="15" hidden="false" customHeight="false" outlineLevel="0" collapsed="false">
      <c r="B145" s="164" t="n">
        <v>142</v>
      </c>
      <c r="C145" s="168"/>
      <c r="D145" s="168"/>
      <c r="E145" s="166"/>
      <c r="F145" s="166"/>
      <c r="G145" s="168"/>
      <c r="H145" s="166"/>
      <c r="I145" s="166"/>
      <c r="J145" s="166"/>
      <c r="K145" s="168"/>
      <c r="L145" s="168"/>
      <c r="M145" s="175"/>
      <c r="N145" s="166"/>
      <c r="O145" s="168"/>
      <c r="P145" s="168"/>
      <c r="Q145" s="166"/>
      <c r="R145" s="176"/>
    </row>
    <row r="146" customFormat="false" ht="15" hidden="false" customHeight="false" outlineLevel="0" collapsed="false">
      <c r="B146" s="164" t="n">
        <v>143</v>
      </c>
      <c r="C146" s="168"/>
      <c r="D146" s="168"/>
      <c r="E146" s="166"/>
      <c r="F146" s="166"/>
      <c r="G146" s="168"/>
      <c r="H146" s="166"/>
      <c r="I146" s="166"/>
      <c r="J146" s="166"/>
      <c r="K146" s="168"/>
      <c r="L146" s="168"/>
      <c r="M146" s="175"/>
      <c r="N146" s="166"/>
      <c r="O146" s="168"/>
      <c r="P146" s="168"/>
      <c r="Q146" s="166"/>
      <c r="R146" s="176"/>
    </row>
    <row r="147" customFormat="false" ht="15" hidden="false" customHeight="false" outlineLevel="0" collapsed="false">
      <c r="B147" s="164" t="n">
        <v>144</v>
      </c>
      <c r="C147" s="168"/>
      <c r="D147" s="168"/>
      <c r="E147" s="166"/>
      <c r="F147" s="166"/>
      <c r="G147" s="168"/>
      <c r="H147" s="166"/>
      <c r="I147" s="166"/>
      <c r="J147" s="166"/>
      <c r="K147" s="168"/>
      <c r="L147" s="168"/>
      <c r="M147" s="175"/>
      <c r="N147" s="166"/>
      <c r="O147" s="168"/>
      <c r="P147" s="168"/>
      <c r="Q147" s="166"/>
      <c r="R147" s="176"/>
    </row>
    <row r="148" customFormat="false" ht="15" hidden="false" customHeight="false" outlineLevel="0" collapsed="false">
      <c r="B148" s="164" t="n">
        <v>145</v>
      </c>
      <c r="C148" s="168"/>
      <c r="D148" s="168"/>
      <c r="E148" s="166"/>
      <c r="F148" s="166"/>
      <c r="G148" s="168"/>
      <c r="H148" s="166"/>
      <c r="I148" s="166"/>
      <c r="J148" s="166"/>
      <c r="K148" s="168"/>
      <c r="L148" s="168"/>
      <c r="M148" s="175"/>
      <c r="N148" s="166"/>
      <c r="O148" s="168"/>
      <c r="P148" s="168"/>
      <c r="Q148" s="166"/>
      <c r="R148" s="176"/>
    </row>
    <row r="149" customFormat="false" ht="15" hidden="false" customHeight="false" outlineLevel="0" collapsed="false">
      <c r="B149" s="164" t="n">
        <v>146</v>
      </c>
      <c r="C149" s="168"/>
      <c r="D149" s="168"/>
      <c r="E149" s="166"/>
      <c r="F149" s="166"/>
      <c r="G149" s="168"/>
      <c r="H149" s="166"/>
      <c r="I149" s="166"/>
      <c r="J149" s="166"/>
      <c r="K149" s="168"/>
      <c r="L149" s="168"/>
      <c r="M149" s="175"/>
      <c r="N149" s="166"/>
      <c r="O149" s="168"/>
      <c r="P149" s="168"/>
      <c r="Q149" s="166"/>
      <c r="R149" s="176"/>
    </row>
    <row r="150" customFormat="false" ht="15" hidden="false" customHeight="false" outlineLevel="0" collapsed="false">
      <c r="B150" s="164" t="n">
        <v>147</v>
      </c>
      <c r="C150" s="168"/>
      <c r="D150" s="168"/>
      <c r="E150" s="166"/>
      <c r="F150" s="166"/>
      <c r="G150" s="168"/>
      <c r="H150" s="166"/>
      <c r="I150" s="166"/>
      <c r="J150" s="166"/>
      <c r="K150" s="168"/>
      <c r="L150" s="168"/>
      <c r="M150" s="175"/>
      <c r="N150" s="166"/>
      <c r="O150" s="168"/>
      <c r="P150" s="168"/>
      <c r="Q150" s="166"/>
      <c r="R150" s="176"/>
    </row>
    <row r="151" customFormat="false" ht="15" hidden="false" customHeight="false" outlineLevel="0" collapsed="false">
      <c r="B151" s="164" t="n">
        <v>148</v>
      </c>
      <c r="C151" s="168"/>
      <c r="D151" s="168"/>
      <c r="E151" s="166"/>
      <c r="F151" s="166"/>
      <c r="G151" s="168"/>
      <c r="H151" s="166"/>
      <c r="I151" s="166"/>
      <c r="J151" s="166"/>
      <c r="K151" s="168"/>
      <c r="L151" s="168"/>
      <c r="M151" s="175"/>
      <c r="N151" s="166"/>
      <c r="O151" s="168"/>
      <c r="P151" s="168"/>
      <c r="Q151" s="166"/>
      <c r="R151" s="176"/>
    </row>
    <row r="152" customFormat="false" ht="15" hidden="false" customHeight="false" outlineLevel="0" collapsed="false">
      <c r="B152" s="164" t="n">
        <v>149</v>
      </c>
      <c r="C152" s="168"/>
      <c r="D152" s="168"/>
      <c r="E152" s="166"/>
      <c r="F152" s="166"/>
      <c r="G152" s="168"/>
      <c r="H152" s="166"/>
      <c r="I152" s="166"/>
      <c r="J152" s="166"/>
      <c r="K152" s="168"/>
      <c r="L152" s="168"/>
      <c r="M152" s="175"/>
      <c r="N152" s="166"/>
      <c r="O152" s="168"/>
      <c r="P152" s="168"/>
      <c r="Q152" s="166"/>
      <c r="R152" s="176"/>
    </row>
    <row r="153" customFormat="false" ht="15" hidden="false" customHeight="false" outlineLevel="0" collapsed="false">
      <c r="B153" s="164" t="n">
        <v>150</v>
      </c>
      <c r="C153" s="168"/>
      <c r="D153" s="168"/>
      <c r="E153" s="166"/>
      <c r="F153" s="166"/>
      <c r="G153" s="168"/>
      <c r="H153" s="166"/>
      <c r="I153" s="166"/>
      <c r="J153" s="166"/>
      <c r="K153" s="168"/>
      <c r="L153" s="168"/>
      <c r="M153" s="175"/>
      <c r="N153" s="166"/>
      <c r="O153" s="168"/>
      <c r="P153" s="168"/>
      <c r="Q153" s="166"/>
      <c r="R153" s="176"/>
    </row>
    <row r="154" customFormat="false" ht="15" hidden="false" customHeight="false" outlineLevel="0" collapsed="false">
      <c r="B154" s="164" t="n">
        <v>151</v>
      </c>
      <c r="C154" s="168"/>
      <c r="D154" s="168"/>
      <c r="E154" s="166"/>
      <c r="F154" s="166"/>
      <c r="G154" s="168"/>
      <c r="H154" s="166"/>
      <c r="I154" s="166"/>
      <c r="J154" s="166"/>
      <c r="K154" s="168"/>
      <c r="L154" s="168"/>
      <c r="M154" s="175"/>
      <c r="N154" s="166"/>
      <c r="O154" s="168"/>
      <c r="P154" s="168"/>
      <c r="Q154" s="166"/>
      <c r="R154" s="176"/>
    </row>
    <row r="155" customFormat="false" ht="15" hidden="false" customHeight="false" outlineLevel="0" collapsed="false">
      <c r="B155" s="164" t="n">
        <v>152</v>
      </c>
      <c r="C155" s="168"/>
      <c r="D155" s="168"/>
      <c r="E155" s="166"/>
      <c r="F155" s="166"/>
      <c r="G155" s="168"/>
      <c r="H155" s="166"/>
      <c r="I155" s="166"/>
      <c r="J155" s="166"/>
      <c r="K155" s="168"/>
      <c r="L155" s="168"/>
      <c r="M155" s="175"/>
      <c r="N155" s="166"/>
      <c r="O155" s="168"/>
      <c r="P155" s="168"/>
      <c r="Q155" s="166"/>
      <c r="R155" s="176"/>
    </row>
    <row r="156" customFormat="false" ht="15" hidden="false" customHeight="false" outlineLevel="0" collapsed="false">
      <c r="B156" s="164" t="n">
        <v>153</v>
      </c>
      <c r="C156" s="168"/>
      <c r="D156" s="168"/>
      <c r="E156" s="166"/>
      <c r="F156" s="166"/>
      <c r="G156" s="168"/>
      <c r="H156" s="166"/>
      <c r="I156" s="166"/>
      <c r="J156" s="166"/>
      <c r="K156" s="168"/>
      <c r="L156" s="168"/>
      <c r="M156" s="175"/>
      <c r="N156" s="166"/>
      <c r="O156" s="168"/>
      <c r="P156" s="168"/>
      <c r="Q156" s="166"/>
      <c r="R156" s="176"/>
    </row>
    <row r="157" customFormat="false" ht="15" hidden="false" customHeight="false" outlineLevel="0" collapsed="false">
      <c r="B157" s="164" t="n">
        <v>154</v>
      </c>
      <c r="C157" s="168"/>
      <c r="D157" s="168"/>
      <c r="E157" s="166"/>
      <c r="F157" s="166"/>
      <c r="G157" s="168"/>
      <c r="H157" s="166"/>
      <c r="I157" s="166"/>
      <c r="J157" s="166"/>
      <c r="K157" s="168"/>
      <c r="L157" s="168"/>
      <c r="M157" s="175"/>
      <c r="N157" s="166"/>
      <c r="O157" s="168"/>
      <c r="P157" s="168"/>
      <c r="Q157" s="166"/>
      <c r="R157" s="176"/>
    </row>
    <row r="158" customFormat="false" ht="15" hidden="false" customHeight="false" outlineLevel="0" collapsed="false">
      <c r="B158" s="164" t="n">
        <v>155</v>
      </c>
      <c r="C158" s="168"/>
      <c r="D158" s="168"/>
      <c r="E158" s="166"/>
      <c r="F158" s="166"/>
      <c r="G158" s="168"/>
      <c r="H158" s="166"/>
      <c r="I158" s="166"/>
      <c r="J158" s="166"/>
      <c r="K158" s="168"/>
      <c r="L158" s="168"/>
      <c r="M158" s="175"/>
      <c r="N158" s="166"/>
      <c r="O158" s="168"/>
      <c r="P158" s="168"/>
      <c r="Q158" s="166"/>
      <c r="R158" s="176"/>
    </row>
    <row r="159" customFormat="false" ht="15" hidden="false" customHeight="false" outlineLevel="0" collapsed="false">
      <c r="B159" s="164" t="n">
        <v>156</v>
      </c>
      <c r="C159" s="168"/>
      <c r="D159" s="168"/>
      <c r="E159" s="166"/>
      <c r="F159" s="166"/>
      <c r="G159" s="168"/>
      <c r="H159" s="166"/>
      <c r="I159" s="166"/>
      <c r="J159" s="166"/>
      <c r="K159" s="168"/>
      <c r="L159" s="168"/>
      <c r="M159" s="175"/>
      <c r="N159" s="166"/>
      <c r="O159" s="168"/>
      <c r="P159" s="168"/>
      <c r="Q159" s="166"/>
      <c r="R159" s="176"/>
    </row>
    <row r="160" customFormat="false" ht="15" hidden="false" customHeight="false" outlineLevel="0" collapsed="false">
      <c r="B160" s="164" t="n">
        <v>157</v>
      </c>
      <c r="C160" s="168"/>
      <c r="D160" s="168"/>
      <c r="E160" s="166"/>
      <c r="F160" s="166"/>
      <c r="G160" s="168"/>
      <c r="H160" s="166"/>
      <c r="I160" s="166"/>
      <c r="J160" s="166"/>
      <c r="K160" s="168"/>
      <c r="L160" s="168"/>
      <c r="M160" s="175"/>
      <c r="N160" s="166"/>
      <c r="O160" s="168"/>
      <c r="P160" s="168"/>
      <c r="Q160" s="166"/>
      <c r="R160" s="176"/>
    </row>
    <row r="161" customFormat="false" ht="15" hidden="false" customHeight="false" outlineLevel="0" collapsed="false">
      <c r="B161" s="164" t="n">
        <v>158</v>
      </c>
      <c r="C161" s="168"/>
      <c r="D161" s="168"/>
      <c r="E161" s="166"/>
      <c r="F161" s="166"/>
      <c r="G161" s="168"/>
      <c r="H161" s="166"/>
      <c r="I161" s="166"/>
      <c r="J161" s="166"/>
      <c r="K161" s="168"/>
      <c r="L161" s="168"/>
      <c r="M161" s="175"/>
      <c r="N161" s="166"/>
      <c r="O161" s="168"/>
      <c r="P161" s="168"/>
      <c r="Q161" s="166"/>
      <c r="R161" s="176"/>
    </row>
    <row r="162" customFormat="false" ht="15" hidden="false" customHeight="false" outlineLevel="0" collapsed="false">
      <c r="B162" s="164" t="n">
        <v>159</v>
      </c>
      <c r="C162" s="168"/>
      <c r="D162" s="168"/>
      <c r="E162" s="166"/>
      <c r="F162" s="166"/>
      <c r="G162" s="168"/>
      <c r="H162" s="166"/>
      <c r="I162" s="166"/>
      <c r="J162" s="166"/>
      <c r="K162" s="168"/>
      <c r="L162" s="168"/>
      <c r="M162" s="175"/>
      <c r="N162" s="166"/>
      <c r="O162" s="168"/>
      <c r="P162" s="168"/>
      <c r="Q162" s="166"/>
      <c r="R162" s="176"/>
    </row>
    <row r="163" customFormat="false" ht="15" hidden="false" customHeight="false" outlineLevel="0" collapsed="false">
      <c r="B163" s="164" t="n">
        <v>160</v>
      </c>
      <c r="C163" s="168"/>
      <c r="D163" s="168"/>
      <c r="E163" s="166"/>
      <c r="F163" s="166"/>
      <c r="G163" s="168"/>
      <c r="H163" s="166"/>
      <c r="I163" s="166"/>
      <c r="J163" s="166"/>
      <c r="K163" s="168"/>
      <c r="L163" s="168"/>
      <c r="M163" s="175"/>
      <c r="N163" s="166"/>
      <c r="O163" s="168"/>
      <c r="P163" s="168"/>
      <c r="Q163" s="166"/>
      <c r="R163" s="176"/>
    </row>
    <row r="164" customFormat="false" ht="15" hidden="false" customHeight="false" outlineLevel="0" collapsed="false">
      <c r="B164" s="164" t="n">
        <v>161</v>
      </c>
      <c r="C164" s="168"/>
      <c r="D164" s="168"/>
      <c r="E164" s="166"/>
      <c r="F164" s="166"/>
      <c r="G164" s="168"/>
      <c r="H164" s="166"/>
      <c r="I164" s="166"/>
      <c r="J164" s="166"/>
      <c r="K164" s="168"/>
      <c r="L164" s="168"/>
      <c r="M164" s="175"/>
      <c r="N164" s="166"/>
      <c r="O164" s="168"/>
      <c r="P164" s="168"/>
      <c r="Q164" s="166"/>
      <c r="R164" s="176"/>
    </row>
    <row r="165" customFormat="false" ht="15" hidden="false" customHeight="false" outlineLevel="0" collapsed="false">
      <c r="B165" s="164" t="n">
        <v>162</v>
      </c>
      <c r="C165" s="168"/>
      <c r="D165" s="168"/>
      <c r="E165" s="166"/>
      <c r="F165" s="166"/>
      <c r="G165" s="168"/>
      <c r="H165" s="166"/>
      <c r="I165" s="166"/>
      <c r="J165" s="166"/>
      <c r="K165" s="168"/>
      <c r="L165" s="168"/>
      <c r="M165" s="175"/>
      <c r="N165" s="166"/>
      <c r="O165" s="168"/>
      <c r="P165" s="168"/>
      <c r="Q165" s="166"/>
      <c r="R165" s="176"/>
    </row>
    <row r="166" customFormat="false" ht="15" hidden="false" customHeight="false" outlineLevel="0" collapsed="false">
      <c r="B166" s="164" t="n">
        <v>163</v>
      </c>
      <c r="C166" s="168"/>
      <c r="D166" s="168"/>
      <c r="E166" s="166"/>
      <c r="F166" s="166"/>
      <c r="G166" s="168"/>
      <c r="H166" s="166"/>
      <c r="I166" s="166"/>
      <c r="J166" s="166"/>
      <c r="K166" s="168"/>
      <c r="L166" s="168"/>
      <c r="M166" s="175"/>
      <c r="N166" s="166"/>
      <c r="O166" s="168"/>
      <c r="P166" s="168"/>
      <c r="Q166" s="166"/>
      <c r="R166" s="176"/>
    </row>
    <row r="167" customFormat="false" ht="15" hidden="false" customHeight="false" outlineLevel="0" collapsed="false">
      <c r="B167" s="164" t="n">
        <v>164</v>
      </c>
      <c r="C167" s="168"/>
      <c r="D167" s="168"/>
      <c r="E167" s="166"/>
      <c r="F167" s="166"/>
      <c r="G167" s="168"/>
      <c r="H167" s="166"/>
      <c r="I167" s="166"/>
      <c r="J167" s="166"/>
      <c r="K167" s="168"/>
      <c r="L167" s="168"/>
      <c r="M167" s="175"/>
      <c r="N167" s="166"/>
      <c r="O167" s="168"/>
      <c r="P167" s="168"/>
      <c r="Q167" s="166"/>
      <c r="R167" s="176"/>
    </row>
    <row r="168" customFormat="false" ht="15" hidden="false" customHeight="false" outlineLevel="0" collapsed="false">
      <c r="B168" s="164" t="n">
        <v>165</v>
      </c>
      <c r="C168" s="168"/>
      <c r="D168" s="168"/>
      <c r="E168" s="166"/>
      <c r="F168" s="166"/>
      <c r="G168" s="168"/>
      <c r="H168" s="166"/>
      <c r="I168" s="166"/>
      <c r="J168" s="166"/>
      <c r="K168" s="168"/>
      <c r="L168" s="168"/>
      <c r="M168" s="175"/>
      <c r="N168" s="166"/>
      <c r="O168" s="168"/>
      <c r="P168" s="168"/>
      <c r="Q168" s="166"/>
      <c r="R168" s="176"/>
    </row>
    <row r="169" customFormat="false" ht="15" hidden="false" customHeight="false" outlineLevel="0" collapsed="false">
      <c r="B169" s="164" t="n">
        <v>166</v>
      </c>
      <c r="C169" s="168"/>
      <c r="D169" s="168"/>
      <c r="E169" s="166"/>
      <c r="F169" s="166"/>
      <c r="G169" s="168"/>
      <c r="H169" s="166"/>
      <c r="I169" s="166"/>
      <c r="J169" s="166"/>
      <c r="K169" s="168"/>
      <c r="L169" s="168"/>
      <c r="M169" s="175"/>
      <c r="N169" s="166"/>
      <c r="O169" s="168"/>
      <c r="P169" s="168"/>
      <c r="Q169" s="166"/>
      <c r="R169" s="176"/>
    </row>
    <row r="170" customFormat="false" ht="15" hidden="false" customHeight="false" outlineLevel="0" collapsed="false">
      <c r="B170" s="164" t="n">
        <v>167</v>
      </c>
      <c r="C170" s="168"/>
      <c r="D170" s="168"/>
      <c r="E170" s="166"/>
      <c r="F170" s="166"/>
      <c r="G170" s="168"/>
      <c r="H170" s="166"/>
      <c r="I170" s="166"/>
      <c r="J170" s="166"/>
      <c r="K170" s="168"/>
      <c r="L170" s="168"/>
      <c r="M170" s="175"/>
      <c r="N170" s="166"/>
      <c r="O170" s="168"/>
      <c r="P170" s="168"/>
      <c r="Q170" s="166"/>
      <c r="R170" s="176"/>
    </row>
    <row r="171" customFormat="false" ht="15" hidden="false" customHeight="false" outlineLevel="0" collapsed="false">
      <c r="B171" s="164" t="n">
        <v>168</v>
      </c>
      <c r="C171" s="168"/>
      <c r="D171" s="168"/>
      <c r="E171" s="166"/>
      <c r="F171" s="166"/>
      <c r="G171" s="168"/>
      <c r="H171" s="166"/>
      <c r="I171" s="166"/>
      <c r="J171" s="166"/>
      <c r="K171" s="168"/>
      <c r="L171" s="168"/>
      <c r="M171" s="175"/>
      <c r="N171" s="166"/>
      <c r="O171" s="168"/>
      <c r="P171" s="168"/>
      <c r="Q171" s="166"/>
      <c r="R171" s="176"/>
    </row>
    <row r="172" customFormat="false" ht="15" hidden="false" customHeight="false" outlineLevel="0" collapsed="false">
      <c r="B172" s="164" t="n">
        <v>169</v>
      </c>
      <c r="C172" s="168"/>
      <c r="D172" s="168"/>
      <c r="E172" s="166"/>
      <c r="F172" s="166"/>
      <c r="G172" s="168"/>
      <c r="H172" s="166"/>
      <c r="I172" s="166"/>
      <c r="J172" s="166"/>
      <c r="K172" s="168"/>
      <c r="L172" s="168"/>
      <c r="M172" s="175"/>
      <c r="N172" s="166"/>
      <c r="O172" s="168"/>
      <c r="P172" s="168"/>
      <c r="Q172" s="166"/>
      <c r="R172" s="176"/>
    </row>
    <row r="173" customFormat="false" ht="15" hidden="false" customHeight="false" outlineLevel="0" collapsed="false">
      <c r="B173" s="164" t="n">
        <v>170</v>
      </c>
      <c r="C173" s="168"/>
      <c r="D173" s="168"/>
      <c r="E173" s="166"/>
      <c r="F173" s="166"/>
      <c r="G173" s="168"/>
      <c r="H173" s="166"/>
      <c r="I173" s="166"/>
      <c r="J173" s="166"/>
      <c r="K173" s="168"/>
      <c r="L173" s="168"/>
      <c r="M173" s="175"/>
      <c r="N173" s="166"/>
      <c r="O173" s="168"/>
      <c r="P173" s="168"/>
      <c r="Q173" s="166"/>
      <c r="R173" s="176"/>
    </row>
    <row r="174" customFormat="false" ht="15" hidden="false" customHeight="false" outlineLevel="0" collapsed="false">
      <c r="B174" s="164" t="n">
        <v>171</v>
      </c>
      <c r="C174" s="168"/>
      <c r="D174" s="168"/>
      <c r="E174" s="166"/>
      <c r="F174" s="166"/>
      <c r="G174" s="168"/>
      <c r="H174" s="166"/>
      <c r="I174" s="166"/>
      <c r="J174" s="166"/>
      <c r="K174" s="168"/>
      <c r="L174" s="168"/>
      <c r="M174" s="175"/>
      <c r="N174" s="166"/>
      <c r="O174" s="168"/>
      <c r="P174" s="168"/>
      <c r="Q174" s="166"/>
      <c r="R174" s="176"/>
    </row>
    <row r="175" customFormat="false" ht="15" hidden="false" customHeight="false" outlineLevel="0" collapsed="false">
      <c r="B175" s="164" t="n">
        <v>172</v>
      </c>
      <c r="C175" s="168"/>
      <c r="D175" s="168"/>
      <c r="E175" s="166"/>
      <c r="F175" s="166"/>
      <c r="G175" s="168"/>
      <c r="H175" s="166"/>
      <c r="I175" s="166"/>
      <c r="J175" s="166"/>
      <c r="K175" s="168"/>
      <c r="L175" s="168"/>
      <c r="M175" s="175"/>
      <c r="N175" s="166"/>
      <c r="O175" s="168"/>
      <c r="P175" s="168"/>
      <c r="Q175" s="166"/>
      <c r="R175" s="176"/>
    </row>
    <row r="176" customFormat="false" ht="15" hidden="false" customHeight="false" outlineLevel="0" collapsed="false">
      <c r="B176" s="164" t="n">
        <v>173</v>
      </c>
      <c r="C176" s="168"/>
      <c r="D176" s="168"/>
      <c r="E176" s="166"/>
      <c r="F176" s="166"/>
      <c r="G176" s="168"/>
      <c r="H176" s="166"/>
      <c r="I176" s="166"/>
      <c r="J176" s="166"/>
      <c r="K176" s="168"/>
      <c r="L176" s="168"/>
      <c r="M176" s="175"/>
      <c r="N176" s="166"/>
      <c r="O176" s="168"/>
      <c r="P176" s="168"/>
      <c r="Q176" s="166"/>
      <c r="R176" s="176"/>
    </row>
    <row r="177" customFormat="false" ht="15" hidden="false" customHeight="false" outlineLevel="0" collapsed="false">
      <c r="B177" s="164" t="n">
        <v>174</v>
      </c>
      <c r="C177" s="168"/>
      <c r="D177" s="168"/>
      <c r="E177" s="166"/>
      <c r="F177" s="166"/>
      <c r="G177" s="168"/>
      <c r="H177" s="166"/>
      <c r="I177" s="166"/>
      <c r="J177" s="166"/>
      <c r="K177" s="168"/>
      <c r="L177" s="168"/>
      <c r="M177" s="175"/>
      <c r="N177" s="166"/>
      <c r="O177" s="168"/>
      <c r="P177" s="168"/>
      <c r="Q177" s="166"/>
      <c r="R177" s="176"/>
    </row>
    <row r="178" customFormat="false" ht="15" hidden="false" customHeight="false" outlineLevel="0" collapsed="false">
      <c r="B178" s="164" t="n">
        <v>175</v>
      </c>
      <c r="C178" s="168"/>
      <c r="D178" s="168"/>
      <c r="E178" s="166"/>
      <c r="F178" s="166"/>
      <c r="G178" s="168"/>
      <c r="H178" s="166"/>
      <c r="I178" s="166"/>
      <c r="J178" s="166"/>
      <c r="K178" s="168"/>
      <c r="L178" s="168"/>
      <c r="M178" s="175"/>
      <c r="N178" s="166"/>
      <c r="O178" s="168"/>
      <c r="P178" s="168"/>
      <c r="Q178" s="166"/>
      <c r="R178" s="176"/>
    </row>
    <row r="179" customFormat="false" ht="15" hidden="false" customHeight="false" outlineLevel="0" collapsed="false">
      <c r="B179" s="164" t="n">
        <v>176</v>
      </c>
      <c r="C179" s="168"/>
      <c r="D179" s="168"/>
      <c r="E179" s="166"/>
      <c r="F179" s="166"/>
      <c r="G179" s="168"/>
      <c r="H179" s="166"/>
      <c r="I179" s="166"/>
      <c r="J179" s="166"/>
      <c r="K179" s="168"/>
      <c r="L179" s="168"/>
      <c r="M179" s="175"/>
      <c r="N179" s="166"/>
      <c r="O179" s="168"/>
      <c r="P179" s="168"/>
      <c r="Q179" s="166"/>
      <c r="R179" s="176"/>
    </row>
    <row r="180" customFormat="false" ht="15" hidden="false" customHeight="false" outlineLevel="0" collapsed="false">
      <c r="B180" s="164" t="n">
        <v>177</v>
      </c>
      <c r="C180" s="168"/>
      <c r="D180" s="168"/>
      <c r="E180" s="166"/>
      <c r="F180" s="166"/>
      <c r="G180" s="168"/>
      <c r="H180" s="166"/>
      <c r="I180" s="166"/>
      <c r="J180" s="166"/>
      <c r="K180" s="168"/>
      <c r="L180" s="168"/>
      <c r="M180" s="175"/>
      <c r="N180" s="166"/>
      <c r="O180" s="168"/>
      <c r="P180" s="168"/>
      <c r="Q180" s="166"/>
      <c r="R180" s="176"/>
    </row>
    <row r="181" customFormat="false" ht="15" hidden="false" customHeight="false" outlineLevel="0" collapsed="false">
      <c r="B181" s="164" t="n">
        <v>178</v>
      </c>
      <c r="C181" s="168"/>
      <c r="D181" s="168"/>
      <c r="E181" s="166"/>
      <c r="F181" s="166"/>
      <c r="G181" s="168"/>
      <c r="H181" s="166"/>
      <c r="I181" s="166"/>
      <c r="J181" s="166"/>
      <c r="K181" s="168"/>
      <c r="L181" s="168"/>
      <c r="M181" s="175"/>
      <c r="N181" s="166"/>
      <c r="O181" s="168"/>
      <c r="P181" s="168"/>
      <c r="Q181" s="166"/>
      <c r="R181" s="176"/>
    </row>
    <row r="182" customFormat="false" ht="15" hidden="false" customHeight="false" outlineLevel="0" collapsed="false">
      <c r="B182" s="164" t="n">
        <v>179</v>
      </c>
      <c r="C182" s="168"/>
      <c r="D182" s="168"/>
      <c r="E182" s="166"/>
      <c r="F182" s="166"/>
      <c r="G182" s="168"/>
      <c r="H182" s="166"/>
      <c r="I182" s="166"/>
      <c r="J182" s="166"/>
      <c r="K182" s="168"/>
      <c r="L182" s="168"/>
      <c r="M182" s="175"/>
      <c r="N182" s="166"/>
      <c r="O182" s="168"/>
      <c r="P182" s="168"/>
      <c r="Q182" s="166"/>
      <c r="R182" s="176"/>
    </row>
    <row r="183" customFormat="false" ht="15" hidden="false" customHeight="false" outlineLevel="0" collapsed="false">
      <c r="B183" s="164" t="n">
        <v>180</v>
      </c>
      <c r="C183" s="168"/>
      <c r="D183" s="168"/>
      <c r="E183" s="166"/>
      <c r="F183" s="166"/>
      <c r="G183" s="168"/>
      <c r="H183" s="166"/>
      <c r="I183" s="166"/>
      <c r="J183" s="166"/>
      <c r="K183" s="168"/>
      <c r="L183" s="168"/>
      <c r="M183" s="175"/>
      <c r="N183" s="166"/>
      <c r="O183" s="168"/>
      <c r="P183" s="168"/>
      <c r="Q183" s="166"/>
      <c r="R183" s="176"/>
    </row>
    <row r="184" customFormat="false" ht="15" hidden="false" customHeight="false" outlineLevel="0" collapsed="false">
      <c r="B184" s="164" t="n">
        <v>181</v>
      </c>
      <c r="C184" s="168"/>
      <c r="D184" s="168"/>
      <c r="E184" s="166"/>
      <c r="F184" s="166"/>
      <c r="G184" s="168"/>
      <c r="H184" s="166"/>
      <c r="I184" s="166"/>
      <c r="J184" s="166"/>
      <c r="K184" s="168"/>
      <c r="L184" s="168"/>
      <c r="M184" s="175"/>
      <c r="N184" s="166"/>
      <c r="O184" s="168"/>
      <c r="P184" s="168"/>
      <c r="Q184" s="166"/>
      <c r="R184" s="176"/>
    </row>
    <row r="185" customFormat="false" ht="15" hidden="false" customHeight="false" outlineLevel="0" collapsed="false">
      <c r="B185" s="164" t="n">
        <v>182</v>
      </c>
      <c r="C185" s="168"/>
      <c r="D185" s="168"/>
      <c r="E185" s="166"/>
      <c r="F185" s="166"/>
      <c r="G185" s="168"/>
      <c r="H185" s="166"/>
      <c r="I185" s="166"/>
      <c r="J185" s="166"/>
      <c r="K185" s="168"/>
      <c r="L185" s="168"/>
      <c r="M185" s="175"/>
      <c r="N185" s="166"/>
      <c r="O185" s="168"/>
      <c r="P185" s="168"/>
      <c r="Q185" s="166"/>
      <c r="R185" s="176"/>
    </row>
    <row r="186" customFormat="false" ht="15" hidden="false" customHeight="false" outlineLevel="0" collapsed="false">
      <c r="B186" s="164" t="n">
        <v>183</v>
      </c>
      <c r="C186" s="168"/>
      <c r="D186" s="168"/>
      <c r="E186" s="166"/>
      <c r="F186" s="166"/>
      <c r="G186" s="168"/>
      <c r="H186" s="166"/>
      <c r="I186" s="166"/>
      <c r="J186" s="166"/>
      <c r="K186" s="168"/>
      <c r="L186" s="168"/>
      <c r="M186" s="175"/>
      <c r="N186" s="166"/>
      <c r="O186" s="168"/>
      <c r="P186" s="168"/>
      <c r="Q186" s="166"/>
      <c r="R186" s="176"/>
    </row>
    <row r="187" customFormat="false" ht="15" hidden="false" customHeight="false" outlineLevel="0" collapsed="false">
      <c r="B187" s="164" t="n">
        <v>184</v>
      </c>
      <c r="C187" s="168"/>
      <c r="D187" s="168"/>
      <c r="E187" s="166"/>
      <c r="F187" s="166"/>
      <c r="G187" s="168"/>
      <c r="H187" s="166"/>
      <c r="I187" s="166"/>
      <c r="J187" s="166"/>
      <c r="K187" s="168"/>
      <c r="L187" s="168"/>
      <c r="M187" s="175"/>
      <c r="N187" s="166"/>
      <c r="O187" s="168"/>
      <c r="P187" s="168"/>
      <c r="Q187" s="166"/>
      <c r="R187" s="176"/>
    </row>
    <row r="188" customFormat="false" ht="15" hidden="false" customHeight="false" outlineLevel="0" collapsed="false">
      <c r="B188" s="164" t="n">
        <v>185</v>
      </c>
      <c r="C188" s="168"/>
      <c r="D188" s="168"/>
      <c r="E188" s="166"/>
      <c r="F188" s="166"/>
      <c r="G188" s="168"/>
      <c r="H188" s="166"/>
      <c r="I188" s="166"/>
      <c r="J188" s="166"/>
      <c r="K188" s="168"/>
      <c r="L188" s="168"/>
      <c r="M188" s="175"/>
      <c r="N188" s="166"/>
      <c r="O188" s="168"/>
      <c r="P188" s="168"/>
      <c r="Q188" s="166"/>
      <c r="R188" s="176"/>
    </row>
    <row r="189" customFormat="false" ht="15" hidden="false" customHeight="false" outlineLevel="0" collapsed="false">
      <c r="B189" s="164" t="n">
        <v>186</v>
      </c>
      <c r="C189" s="168"/>
      <c r="D189" s="168"/>
      <c r="E189" s="166"/>
      <c r="F189" s="166"/>
      <c r="G189" s="168"/>
      <c r="H189" s="166"/>
      <c r="I189" s="166"/>
      <c r="J189" s="166"/>
      <c r="K189" s="168"/>
      <c r="L189" s="168"/>
      <c r="M189" s="175"/>
      <c r="N189" s="166"/>
      <c r="O189" s="168"/>
      <c r="P189" s="168"/>
      <c r="Q189" s="166"/>
      <c r="R189" s="176"/>
    </row>
    <row r="190" customFormat="false" ht="15" hidden="false" customHeight="false" outlineLevel="0" collapsed="false">
      <c r="B190" s="164" t="n">
        <v>187</v>
      </c>
      <c r="C190" s="168"/>
      <c r="D190" s="168"/>
      <c r="E190" s="166"/>
      <c r="F190" s="166"/>
      <c r="G190" s="168"/>
      <c r="H190" s="166"/>
      <c r="I190" s="166"/>
      <c r="J190" s="166"/>
      <c r="K190" s="168"/>
      <c r="L190" s="168"/>
      <c r="M190" s="175"/>
      <c r="N190" s="166"/>
      <c r="O190" s="168"/>
      <c r="P190" s="168"/>
      <c r="Q190" s="166"/>
      <c r="R190" s="176"/>
    </row>
    <row r="191" customFormat="false" ht="15" hidden="false" customHeight="false" outlineLevel="0" collapsed="false">
      <c r="B191" s="164" t="n">
        <v>188</v>
      </c>
      <c r="C191" s="168"/>
      <c r="D191" s="168"/>
      <c r="E191" s="166"/>
      <c r="F191" s="166"/>
      <c r="G191" s="168"/>
      <c r="H191" s="166"/>
      <c r="I191" s="166"/>
      <c r="J191" s="166"/>
      <c r="K191" s="168"/>
      <c r="L191" s="168"/>
      <c r="M191" s="175"/>
      <c r="N191" s="166"/>
      <c r="O191" s="168"/>
      <c r="P191" s="168"/>
      <c r="Q191" s="166"/>
      <c r="R191" s="176"/>
    </row>
    <row r="192" customFormat="false" ht="15" hidden="false" customHeight="false" outlineLevel="0" collapsed="false">
      <c r="B192" s="164" t="n">
        <v>189</v>
      </c>
      <c r="C192" s="168"/>
      <c r="D192" s="168"/>
      <c r="E192" s="166"/>
      <c r="F192" s="166"/>
      <c r="G192" s="168"/>
      <c r="H192" s="166"/>
      <c r="I192" s="166"/>
      <c r="J192" s="166"/>
      <c r="K192" s="168"/>
      <c r="L192" s="168"/>
      <c r="M192" s="175"/>
      <c r="N192" s="166"/>
      <c r="O192" s="168"/>
      <c r="P192" s="168"/>
      <c r="Q192" s="166"/>
      <c r="R192" s="176"/>
    </row>
    <row r="193" customFormat="false" ht="15" hidden="false" customHeight="false" outlineLevel="0" collapsed="false">
      <c r="B193" s="164" t="n">
        <v>190</v>
      </c>
      <c r="C193" s="168"/>
      <c r="D193" s="168"/>
      <c r="E193" s="166"/>
      <c r="F193" s="166"/>
      <c r="G193" s="168"/>
      <c r="H193" s="166"/>
      <c r="I193" s="166"/>
      <c r="J193" s="166"/>
      <c r="K193" s="168"/>
      <c r="L193" s="168"/>
      <c r="M193" s="175"/>
      <c r="N193" s="166"/>
      <c r="O193" s="168"/>
      <c r="P193" s="168"/>
      <c r="Q193" s="166"/>
      <c r="R193" s="176"/>
    </row>
    <row r="194" customFormat="false" ht="15" hidden="false" customHeight="false" outlineLevel="0" collapsed="false">
      <c r="B194" s="164" t="n">
        <v>191</v>
      </c>
      <c r="C194" s="168"/>
      <c r="D194" s="168"/>
      <c r="E194" s="166"/>
      <c r="F194" s="166"/>
      <c r="G194" s="168"/>
      <c r="H194" s="166"/>
      <c r="I194" s="166"/>
      <c r="J194" s="166"/>
      <c r="K194" s="168"/>
      <c r="L194" s="168"/>
      <c r="M194" s="175"/>
      <c r="N194" s="166"/>
      <c r="O194" s="168"/>
      <c r="P194" s="168"/>
      <c r="Q194" s="166"/>
      <c r="R194" s="176"/>
    </row>
    <row r="195" customFormat="false" ht="15" hidden="false" customHeight="false" outlineLevel="0" collapsed="false">
      <c r="B195" s="164" t="n">
        <v>192</v>
      </c>
      <c r="C195" s="168"/>
      <c r="D195" s="168"/>
      <c r="E195" s="166"/>
      <c r="F195" s="166"/>
      <c r="G195" s="168"/>
      <c r="H195" s="166"/>
      <c r="I195" s="166"/>
      <c r="J195" s="166"/>
      <c r="K195" s="168"/>
      <c r="L195" s="168"/>
      <c r="M195" s="175"/>
      <c r="N195" s="166"/>
      <c r="O195" s="168"/>
      <c r="P195" s="168"/>
      <c r="Q195" s="166"/>
      <c r="R195" s="176"/>
    </row>
    <row r="196" customFormat="false" ht="15" hidden="false" customHeight="false" outlineLevel="0" collapsed="false">
      <c r="B196" s="164" t="n">
        <v>193</v>
      </c>
      <c r="C196" s="168"/>
      <c r="D196" s="168"/>
      <c r="E196" s="166"/>
      <c r="F196" s="166"/>
      <c r="G196" s="168"/>
      <c r="H196" s="166"/>
      <c r="I196" s="166"/>
      <c r="J196" s="166"/>
      <c r="K196" s="168"/>
      <c r="L196" s="168"/>
      <c r="M196" s="175"/>
      <c r="N196" s="166"/>
      <c r="O196" s="168"/>
      <c r="P196" s="168"/>
      <c r="Q196" s="166"/>
      <c r="R196" s="176"/>
    </row>
    <row r="197" customFormat="false" ht="15" hidden="false" customHeight="false" outlineLevel="0" collapsed="false">
      <c r="B197" s="164" t="n">
        <v>194</v>
      </c>
      <c r="C197" s="168"/>
      <c r="D197" s="168"/>
      <c r="E197" s="166"/>
      <c r="F197" s="166"/>
      <c r="G197" s="168"/>
      <c r="H197" s="166"/>
      <c r="I197" s="166"/>
      <c r="J197" s="166"/>
      <c r="K197" s="168"/>
      <c r="L197" s="168"/>
      <c r="M197" s="175"/>
      <c r="N197" s="166"/>
      <c r="O197" s="168"/>
      <c r="P197" s="168"/>
      <c r="Q197" s="166"/>
      <c r="R197" s="176"/>
    </row>
    <row r="198" customFormat="false" ht="15" hidden="false" customHeight="false" outlineLevel="0" collapsed="false">
      <c r="B198" s="164" t="n">
        <v>195</v>
      </c>
      <c r="C198" s="168"/>
      <c r="D198" s="168"/>
      <c r="E198" s="166"/>
      <c r="F198" s="166"/>
      <c r="G198" s="168"/>
      <c r="H198" s="166"/>
      <c r="I198" s="166"/>
      <c r="J198" s="166"/>
      <c r="K198" s="168"/>
      <c r="L198" s="168"/>
      <c r="M198" s="175"/>
      <c r="N198" s="166"/>
      <c r="O198" s="168"/>
      <c r="P198" s="168"/>
      <c r="Q198" s="166"/>
      <c r="R198" s="176"/>
    </row>
    <row r="199" customFormat="false" ht="15" hidden="false" customHeight="false" outlineLevel="0" collapsed="false">
      <c r="B199" s="164" t="n">
        <v>196</v>
      </c>
      <c r="C199" s="168"/>
      <c r="D199" s="168"/>
      <c r="E199" s="166"/>
      <c r="F199" s="166"/>
      <c r="G199" s="168"/>
      <c r="H199" s="166"/>
      <c r="I199" s="166"/>
      <c r="J199" s="166"/>
      <c r="K199" s="168"/>
      <c r="L199" s="168"/>
      <c r="M199" s="175"/>
      <c r="N199" s="166"/>
      <c r="O199" s="168"/>
      <c r="P199" s="168"/>
      <c r="Q199" s="166"/>
      <c r="R199" s="176"/>
    </row>
    <row r="200" customFormat="false" ht="15" hidden="false" customHeight="false" outlineLevel="0" collapsed="false">
      <c r="B200" s="164" t="n">
        <v>197</v>
      </c>
      <c r="C200" s="168"/>
      <c r="D200" s="168"/>
      <c r="E200" s="166"/>
      <c r="F200" s="166"/>
      <c r="G200" s="168"/>
      <c r="H200" s="166"/>
      <c r="I200" s="166"/>
      <c r="J200" s="166"/>
      <c r="K200" s="168"/>
      <c r="L200" s="168"/>
      <c r="M200" s="175"/>
      <c r="N200" s="166"/>
      <c r="O200" s="168"/>
      <c r="P200" s="168"/>
      <c r="Q200" s="166"/>
      <c r="R200" s="176"/>
    </row>
    <row r="201" customFormat="false" ht="15" hidden="false" customHeight="false" outlineLevel="0" collapsed="false">
      <c r="B201" s="164" t="n">
        <v>198</v>
      </c>
      <c r="C201" s="168"/>
      <c r="D201" s="168"/>
      <c r="E201" s="166"/>
      <c r="F201" s="166"/>
      <c r="G201" s="168"/>
      <c r="H201" s="166"/>
      <c r="I201" s="166"/>
      <c r="J201" s="166"/>
      <c r="K201" s="168"/>
      <c r="L201" s="168"/>
      <c r="M201" s="175"/>
      <c r="N201" s="166"/>
      <c r="O201" s="168"/>
      <c r="P201" s="168"/>
      <c r="Q201" s="166"/>
      <c r="R201" s="176"/>
    </row>
    <row r="202" customFormat="false" ht="15" hidden="false" customHeight="false" outlineLevel="0" collapsed="false">
      <c r="B202" s="164" t="n">
        <v>199</v>
      </c>
      <c r="C202" s="168"/>
      <c r="D202" s="168"/>
      <c r="E202" s="166"/>
      <c r="F202" s="166"/>
      <c r="G202" s="168"/>
      <c r="H202" s="166"/>
      <c r="I202" s="166"/>
      <c r="J202" s="166"/>
      <c r="K202" s="168"/>
      <c r="L202" s="168"/>
      <c r="M202" s="175"/>
      <c r="N202" s="166"/>
      <c r="O202" s="168"/>
      <c r="P202" s="168"/>
      <c r="Q202" s="166"/>
      <c r="R202" s="176"/>
    </row>
    <row r="203" customFormat="false" ht="15" hidden="false" customHeight="false" outlineLevel="0" collapsed="false">
      <c r="B203" s="164" t="n">
        <v>200</v>
      </c>
      <c r="C203" s="190"/>
      <c r="D203" s="190"/>
      <c r="E203" s="191"/>
      <c r="F203" s="191"/>
      <c r="G203" s="190"/>
      <c r="H203" s="191"/>
      <c r="I203" s="191"/>
      <c r="J203" s="191"/>
      <c r="K203" s="190"/>
      <c r="L203" s="190"/>
      <c r="M203" s="192"/>
      <c r="N203" s="191"/>
      <c r="O203" s="190"/>
      <c r="P203" s="190"/>
      <c r="Q203" s="191"/>
      <c r="R203" s="193"/>
    </row>
    <row r="1048576" customFormat="false" ht="15" hidden="false" customHeight="false" outlineLevel="0" collapsed="false"/>
  </sheetData>
  <mergeCells count="2">
    <mergeCell ref="B2:H2"/>
    <mergeCell ref="T5:U6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tableParts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B2:H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17" activeCellId="0" sqref="F17"/>
    </sheetView>
  </sheetViews>
  <sheetFormatPr defaultRowHeight="15" zeroHeight="false" outlineLevelRow="0" outlineLevelCol="0"/>
  <cols>
    <col collapsed="false" customWidth="true" hidden="false" outlineLevel="0" max="1" min="1" style="0" width="3.67"/>
    <col collapsed="false" customWidth="true" hidden="false" outlineLevel="0" max="1025" min="2" style="0" width="10.8"/>
  </cols>
  <sheetData>
    <row r="2" customFormat="false" ht="15" hidden="false" customHeight="false" outlineLevel="0" collapsed="false">
      <c r="B2" s="194" t="s">
        <v>144</v>
      </c>
      <c r="C2" s="195"/>
      <c r="D2" s="195"/>
      <c r="E2" s="195"/>
      <c r="F2" s="195"/>
      <c r="G2" s="195"/>
      <c r="H2" s="196"/>
    </row>
    <row r="3" customFormat="false" ht="15" hidden="false" customHeight="false" outlineLevel="0" collapsed="false">
      <c r="B3" s="197"/>
      <c r="C3" s="130"/>
      <c r="D3" s="130"/>
      <c r="E3" s="130"/>
      <c r="F3" s="130"/>
      <c r="G3" s="130"/>
      <c r="H3" s="198"/>
    </row>
    <row r="4" customFormat="false" ht="15" hidden="false" customHeight="false" outlineLevel="0" collapsed="false">
      <c r="B4" s="197" t="s">
        <v>145</v>
      </c>
      <c r="C4" s="130" t="s">
        <v>146</v>
      </c>
      <c r="D4" s="130"/>
      <c r="E4" s="130"/>
      <c r="F4" s="130" t="s">
        <v>147</v>
      </c>
      <c r="G4" s="130"/>
      <c r="H4" s="198"/>
    </row>
    <row r="5" customFormat="false" ht="15" hidden="false" customHeight="false" outlineLevel="0" collapsed="false">
      <c r="B5" s="197"/>
      <c r="C5" s="130" t="s">
        <v>148</v>
      </c>
      <c r="D5" s="130" t="s">
        <v>149</v>
      </c>
      <c r="E5" s="130"/>
      <c r="F5" s="130" t="s">
        <v>150</v>
      </c>
      <c r="G5" s="130"/>
      <c r="H5" s="198"/>
    </row>
    <row r="6" customFormat="false" ht="15" hidden="false" customHeight="false" outlineLevel="0" collapsed="false">
      <c r="B6" s="199"/>
      <c r="C6" s="200" t="s">
        <v>151</v>
      </c>
      <c r="D6" s="200"/>
      <c r="E6" s="200"/>
      <c r="F6" s="200" t="s">
        <v>152</v>
      </c>
      <c r="G6" s="200"/>
      <c r="H6" s="201"/>
    </row>
  </sheetData>
  <printOptions headings="false" gridLines="false" gridLinesSet="true" horizontalCentered="false" verticalCentered="false"/>
  <pageMargins left="0.7" right="0.7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MJ30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5" topLeftCell="A6" activePane="bottomLeft" state="frozen"/>
      <selection pane="topLeft" activeCell="A1" activeCellId="0" sqref="A1"/>
      <selection pane="bottomLeft" activeCell="A1" activeCellId="0" sqref="A1"/>
    </sheetView>
  </sheetViews>
  <sheetFormatPr defaultRowHeight="14.25" zeroHeight="false" outlineLevelRow="0" outlineLevelCol="0"/>
  <cols>
    <col collapsed="false" customWidth="true" hidden="false" outlineLevel="0" max="1" min="1" style="1" width="3.99"/>
    <col collapsed="false" customWidth="true" hidden="false" outlineLevel="0" max="2" min="2" style="1" width="6.91"/>
    <col collapsed="false" customWidth="true" hidden="false" outlineLevel="0" max="3" min="3" style="1" width="13.07"/>
    <col collapsed="false" customWidth="true" hidden="false" outlineLevel="0" max="4" min="4" style="1" width="24.52"/>
    <col collapsed="false" customWidth="true" hidden="false" outlineLevel="0" max="6" min="5" style="1" width="13.07"/>
    <col collapsed="false" customWidth="true" hidden="false" outlineLevel="0" max="7" min="7" style="1" width="17.93"/>
    <col collapsed="false" customWidth="true" hidden="false" outlineLevel="0" max="9" min="8" style="1" width="15.55"/>
    <col collapsed="false" customWidth="true" hidden="false" outlineLevel="0" max="10" min="10" style="1" width="18.47"/>
    <col collapsed="false" customWidth="true" hidden="false" outlineLevel="0" max="11" min="11" style="1" width="17.28"/>
    <col collapsed="false" customWidth="true" hidden="false" outlineLevel="0" max="12" min="12" style="1" width="20.63"/>
    <col collapsed="false" customWidth="true" hidden="false" outlineLevel="0" max="13" min="13" style="1" width="28.3"/>
    <col collapsed="false" customWidth="true" hidden="false" outlineLevel="0" max="14" min="14" style="1" width="12.85"/>
    <col collapsed="false" customWidth="true" hidden="false" outlineLevel="0" max="15" min="15" style="1" width="17.49"/>
    <col collapsed="false" customWidth="true" hidden="false" outlineLevel="0" max="16" min="16" style="1" width="18.14"/>
    <col collapsed="false" customWidth="true" hidden="false" outlineLevel="0" max="17" min="17" style="1" width="18.79"/>
    <col collapsed="false" customWidth="true" hidden="false" outlineLevel="0" max="18" min="18" style="1" width="17.93"/>
    <col collapsed="false" customWidth="true" hidden="false" outlineLevel="0" max="19" min="19" style="1" width="11.66"/>
    <col collapsed="false" customWidth="true" hidden="false" outlineLevel="0" max="20" min="20" style="1" width="16.95"/>
    <col collapsed="false" customWidth="true" hidden="false" outlineLevel="0" max="26" min="21" style="1" width="15.88"/>
    <col collapsed="false" customWidth="true" hidden="false" outlineLevel="0" max="27" min="27" style="1" width="20.3"/>
    <col collapsed="false" customWidth="true" hidden="false" outlineLevel="0" max="28" min="28" style="1" width="10.91"/>
    <col collapsed="false" customWidth="true" hidden="false" outlineLevel="0" max="30" min="29" style="1" width="12.31"/>
    <col collapsed="false" customWidth="true" hidden="false" outlineLevel="0" max="31" min="31" style="1" width="11.88"/>
    <col collapsed="false" customWidth="true" hidden="false" outlineLevel="0" max="32" min="32" style="1" width="13.5"/>
    <col collapsed="false" customWidth="true" hidden="false" outlineLevel="0" max="33" min="33" style="1" width="14.26"/>
    <col collapsed="false" customWidth="true" hidden="false" outlineLevel="0" max="34" min="34" style="1" width="14.47"/>
    <col collapsed="false" customWidth="true" hidden="false" outlineLevel="0" max="35" min="35" style="1" width="3.99"/>
    <col collapsed="false" customWidth="true" hidden="false" outlineLevel="0" max="36" min="36" style="1" width="28.51"/>
    <col collapsed="false" customWidth="true" hidden="false" outlineLevel="0" max="37" min="37" style="1" width="13.93"/>
    <col collapsed="false" customWidth="true" hidden="false" outlineLevel="0" max="39" min="38" style="1" width="13.29"/>
    <col collapsed="false" customWidth="true" hidden="false" outlineLevel="0" max="42" min="40" style="1" width="11.12"/>
    <col collapsed="false" customWidth="true" hidden="false" outlineLevel="0" max="43" min="43" style="1" width="13.07"/>
    <col collapsed="false" customWidth="true" hidden="false" outlineLevel="0" max="44" min="44" style="1" width="11.12"/>
    <col collapsed="false" customWidth="true" hidden="false" outlineLevel="0" max="45" min="45" style="1" width="11.66"/>
    <col collapsed="false" customWidth="true" hidden="false" outlineLevel="0" max="46" min="46" style="1" width="11.12"/>
    <col collapsed="false" customWidth="true" hidden="false" outlineLevel="0" max="49" min="47" style="1" width="13.5"/>
    <col collapsed="false" customWidth="true" hidden="false" outlineLevel="0" max="1025" min="50" style="1" width="11.12"/>
  </cols>
  <sheetData>
    <row r="1" customFormat="false" ht="13.5" hidden="false" customHeight="true" outlineLevel="0" collapsed="false">
      <c r="A1" s="0"/>
      <c r="B1" s="0"/>
      <c r="C1" s="0"/>
      <c r="D1" s="0"/>
      <c r="E1" s="0"/>
      <c r="F1" s="0"/>
      <c r="G1" s="0"/>
      <c r="H1" s="0"/>
      <c r="I1" s="0"/>
      <c r="J1" s="0"/>
      <c r="K1" s="0"/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  <c r="IX1" s="0"/>
      <c r="IY1" s="0"/>
      <c r="IZ1" s="0"/>
      <c r="JA1" s="0"/>
      <c r="JB1" s="0"/>
      <c r="JC1" s="0"/>
      <c r="JD1" s="0"/>
      <c r="JE1" s="0"/>
      <c r="JF1" s="0"/>
      <c r="JG1" s="0"/>
      <c r="JH1" s="0"/>
      <c r="JI1" s="0"/>
      <c r="JJ1" s="0"/>
      <c r="JK1" s="0"/>
      <c r="JL1" s="0"/>
      <c r="JM1" s="0"/>
      <c r="JN1" s="0"/>
      <c r="JO1" s="0"/>
      <c r="JP1" s="0"/>
      <c r="JQ1" s="0"/>
      <c r="JR1" s="0"/>
      <c r="JS1" s="0"/>
      <c r="JT1" s="0"/>
      <c r="JU1" s="0"/>
      <c r="JV1" s="0"/>
      <c r="JW1" s="0"/>
      <c r="JX1" s="0"/>
      <c r="JY1" s="0"/>
      <c r="JZ1" s="0"/>
      <c r="KA1" s="0"/>
      <c r="KB1" s="0"/>
      <c r="KC1" s="0"/>
      <c r="KD1" s="0"/>
      <c r="KE1" s="0"/>
      <c r="KF1" s="0"/>
      <c r="KG1" s="0"/>
      <c r="KH1" s="0"/>
      <c r="KI1" s="0"/>
      <c r="KJ1" s="0"/>
      <c r="KK1" s="0"/>
      <c r="KL1" s="0"/>
      <c r="KM1" s="0"/>
      <c r="KN1" s="0"/>
      <c r="KO1" s="0"/>
      <c r="KP1" s="0"/>
      <c r="KQ1" s="0"/>
      <c r="KR1" s="0"/>
      <c r="KS1" s="0"/>
      <c r="KT1" s="0"/>
      <c r="KU1" s="0"/>
      <c r="KV1" s="0"/>
      <c r="KW1" s="0"/>
      <c r="KX1" s="0"/>
      <c r="KY1" s="0"/>
      <c r="KZ1" s="0"/>
      <c r="LA1" s="0"/>
      <c r="LB1" s="0"/>
      <c r="LC1" s="0"/>
      <c r="LD1" s="0"/>
      <c r="LE1" s="0"/>
      <c r="LF1" s="0"/>
      <c r="LG1" s="0"/>
      <c r="LH1" s="0"/>
      <c r="LI1" s="0"/>
      <c r="LJ1" s="0"/>
      <c r="LK1" s="0"/>
      <c r="LL1" s="0"/>
      <c r="LM1" s="0"/>
      <c r="LN1" s="0"/>
      <c r="LO1" s="0"/>
      <c r="LP1" s="0"/>
      <c r="LQ1" s="0"/>
      <c r="LR1" s="0"/>
      <c r="LS1" s="0"/>
      <c r="LT1" s="0"/>
      <c r="LU1" s="0"/>
      <c r="LV1" s="0"/>
      <c r="LW1" s="0"/>
      <c r="LX1" s="0"/>
      <c r="LY1" s="0"/>
      <c r="LZ1" s="0"/>
      <c r="MA1" s="0"/>
      <c r="MB1" s="0"/>
      <c r="MC1" s="0"/>
      <c r="MD1" s="0"/>
      <c r="ME1" s="0"/>
      <c r="MF1" s="0"/>
      <c r="MG1" s="0"/>
      <c r="MH1" s="0"/>
      <c r="MI1" s="0"/>
      <c r="MJ1" s="0"/>
      <c r="MK1" s="0"/>
      <c r="ML1" s="0"/>
      <c r="MM1" s="0"/>
      <c r="MN1" s="0"/>
      <c r="MO1" s="0"/>
      <c r="MP1" s="0"/>
      <c r="MQ1" s="0"/>
      <c r="MR1" s="0"/>
      <c r="MS1" s="0"/>
      <c r="MT1" s="0"/>
      <c r="MU1" s="0"/>
      <c r="MV1" s="0"/>
      <c r="MW1" s="0"/>
      <c r="MX1" s="0"/>
      <c r="MY1" s="0"/>
      <c r="MZ1" s="0"/>
      <c r="NA1" s="0"/>
      <c r="NB1" s="0"/>
      <c r="NC1" s="0"/>
      <c r="ND1" s="0"/>
      <c r="NE1" s="0"/>
      <c r="NF1" s="0"/>
      <c r="NG1" s="0"/>
      <c r="NH1" s="0"/>
      <c r="NI1" s="0"/>
      <c r="NJ1" s="0"/>
      <c r="NK1" s="0"/>
      <c r="NL1" s="0"/>
      <c r="NM1" s="0"/>
      <c r="NN1" s="0"/>
      <c r="NO1" s="0"/>
      <c r="NP1" s="0"/>
      <c r="NQ1" s="0"/>
      <c r="NR1" s="0"/>
      <c r="NS1" s="0"/>
      <c r="NT1" s="0"/>
      <c r="NU1" s="0"/>
      <c r="NV1" s="0"/>
      <c r="NW1" s="0"/>
      <c r="NX1" s="0"/>
      <c r="NY1" s="0"/>
      <c r="NZ1" s="0"/>
      <c r="OA1" s="0"/>
      <c r="OB1" s="0"/>
      <c r="OC1" s="0"/>
      <c r="OD1" s="0"/>
      <c r="OE1" s="0"/>
      <c r="OF1" s="0"/>
      <c r="OG1" s="0"/>
      <c r="OH1" s="0"/>
      <c r="OI1" s="0"/>
      <c r="OJ1" s="0"/>
      <c r="OK1" s="0"/>
      <c r="OL1" s="0"/>
      <c r="OM1" s="0"/>
      <c r="ON1" s="0"/>
      <c r="OO1" s="0"/>
      <c r="OP1" s="0"/>
      <c r="OQ1" s="0"/>
      <c r="OR1" s="0"/>
      <c r="OS1" s="0"/>
      <c r="OT1" s="0"/>
      <c r="OU1" s="0"/>
      <c r="OV1" s="0"/>
      <c r="OW1" s="0"/>
      <c r="OX1" s="0"/>
      <c r="OY1" s="0"/>
      <c r="OZ1" s="0"/>
      <c r="PA1" s="0"/>
      <c r="PB1" s="0"/>
      <c r="PC1" s="0"/>
      <c r="PD1" s="0"/>
      <c r="PE1" s="0"/>
      <c r="PF1" s="0"/>
      <c r="PG1" s="0"/>
      <c r="PH1" s="0"/>
      <c r="PI1" s="0"/>
      <c r="PJ1" s="0"/>
      <c r="PK1" s="0"/>
      <c r="PL1" s="0"/>
      <c r="PM1" s="0"/>
      <c r="PN1" s="0"/>
      <c r="PO1" s="0"/>
      <c r="PP1" s="0"/>
      <c r="PQ1" s="0"/>
      <c r="PR1" s="0"/>
      <c r="PS1" s="0"/>
      <c r="PT1" s="0"/>
      <c r="PU1" s="0"/>
      <c r="PV1" s="0"/>
      <c r="PW1" s="0"/>
      <c r="PX1" s="0"/>
      <c r="PY1" s="0"/>
      <c r="PZ1" s="0"/>
      <c r="QA1" s="0"/>
      <c r="QB1" s="0"/>
      <c r="QC1" s="0"/>
      <c r="QD1" s="0"/>
      <c r="QE1" s="0"/>
      <c r="QF1" s="0"/>
      <c r="QG1" s="0"/>
      <c r="QH1" s="0"/>
      <c r="QI1" s="0"/>
      <c r="QJ1" s="0"/>
      <c r="QK1" s="0"/>
      <c r="QL1" s="0"/>
      <c r="QM1" s="0"/>
      <c r="QN1" s="0"/>
      <c r="QO1" s="0"/>
      <c r="QP1" s="0"/>
      <c r="QQ1" s="0"/>
      <c r="QR1" s="0"/>
      <c r="QS1" s="0"/>
      <c r="QT1" s="0"/>
      <c r="QU1" s="0"/>
      <c r="QV1" s="0"/>
      <c r="QW1" s="0"/>
      <c r="QX1" s="0"/>
      <c r="QY1" s="0"/>
      <c r="QZ1" s="0"/>
      <c r="RA1" s="0"/>
      <c r="RB1" s="0"/>
      <c r="RC1" s="0"/>
      <c r="RD1" s="0"/>
      <c r="RE1" s="0"/>
      <c r="RF1" s="0"/>
      <c r="RG1" s="0"/>
      <c r="RH1" s="0"/>
      <c r="RI1" s="0"/>
      <c r="RJ1" s="0"/>
      <c r="RK1" s="0"/>
      <c r="RL1" s="0"/>
      <c r="RM1" s="0"/>
      <c r="RN1" s="0"/>
      <c r="RO1" s="0"/>
      <c r="RP1" s="0"/>
      <c r="RQ1" s="0"/>
      <c r="RR1" s="0"/>
      <c r="RS1" s="0"/>
      <c r="RT1" s="0"/>
      <c r="RU1" s="0"/>
      <c r="RV1" s="0"/>
      <c r="RW1" s="0"/>
      <c r="RX1" s="0"/>
      <c r="RY1" s="0"/>
      <c r="RZ1" s="0"/>
      <c r="SA1" s="0"/>
      <c r="SB1" s="0"/>
      <c r="SC1" s="0"/>
      <c r="SD1" s="0"/>
      <c r="SE1" s="0"/>
      <c r="SF1" s="0"/>
      <c r="SG1" s="0"/>
      <c r="SH1" s="0"/>
      <c r="SI1" s="0"/>
      <c r="SJ1" s="0"/>
      <c r="SK1" s="0"/>
      <c r="SL1" s="0"/>
      <c r="SM1" s="0"/>
      <c r="SN1" s="0"/>
      <c r="SO1" s="0"/>
      <c r="SP1" s="0"/>
      <c r="SQ1" s="0"/>
      <c r="SR1" s="0"/>
      <c r="SS1" s="0"/>
      <c r="ST1" s="0"/>
      <c r="SU1" s="0"/>
      <c r="SV1" s="0"/>
      <c r="SW1" s="0"/>
      <c r="SX1" s="0"/>
      <c r="SY1" s="0"/>
      <c r="SZ1" s="0"/>
      <c r="TA1" s="0"/>
      <c r="TB1" s="0"/>
      <c r="TC1" s="0"/>
      <c r="TD1" s="0"/>
      <c r="TE1" s="0"/>
      <c r="TF1" s="0"/>
      <c r="TG1" s="0"/>
      <c r="TH1" s="0"/>
      <c r="TI1" s="0"/>
      <c r="TJ1" s="0"/>
      <c r="TK1" s="0"/>
      <c r="TL1" s="0"/>
      <c r="TM1" s="0"/>
      <c r="TN1" s="0"/>
      <c r="TO1" s="0"/>
      <c r="TP1" s="0"/>
      <c r="TQ1" s="0"/>
      <c r="TR1" s="0"/>
      <c r="TS1" s="0"/>
      <c r="TT1" s="0"/>
      <c r="TU1" s="0"/>
      <c r="TV1" s="0"/>
      <c r="TW1" s="0"/>
      <c r="TX1" s="0"/>
      <c r="TY1" s="0"/>
      <c r="TZ1" s="0"/>
      <c r="UA1" s="0"/>
      <c r="UB1" s="0"/>
      <c r="UC1" s="0"/>
      <c r="UD1" s="0"/>
      <c r="UE1" s="0"/>
      <c r="UF1" s="0"/>
      <c r="UG1" s="0"/>
      <c r="UH1" s="0"/>
      <c r="UI1" s="0"/>
      <c r="UJ1" s="0"/>
      <c r="UK1" s="0"/>
      <c r="UL1" s="0"/>
      <c r="UM1" s="0"/>
      <c r="UN1" s="0"/>
      <c r="UO1" s="0"/>
      <c r="UP1" s="0"/>
      <c r="UQ1" s="0"/>
      <c r="UR1" s="0"/>
      <c r="US1" s="0"/>
      <c r="UT1" s="0"/>
      <c r="UU1" s="0"/>
      <c r="UV1" s="0"/>
      <c r="UW1" s="0"/>
      <c r="UX1" s="0"/>
      <c r="UY1" s="0"/>
      <c r="UZ1" s="0"/>
      <c r="VA1" s="0"/>
      <c r="VB1" s="0"/>
      <c r="VC1" s="0"/>
      <c r="VD1" s="0"/>
      <c r="VE1" s="0"/>
      <c r="VF1" s="0"/>
      <c r="VG1" s="0"/>
      <c r="VH1" s="0"/>
      <c r="VI1" s="0"/>
      <c r="VJ1" s="0"/>
      <c r="VK1" s="0"/>
      <c r="VL1" s="0"/>
      <c r="VM1" s="0"/>
      <c r="VN1" s="0"/>
      <c r="VO1" s="0"/>
      <c r="VP1" s="0"/>
      <c r="VQ1" s="0"/>
      <c r="VR1" s="0"/>
      <c r="VS1" s="0"/>
      <c r="VT1" s="0"/>
      <c r="VU1" s="0"/>
      <c r="VV1" s="0"/>
      <c r="VW1" s="0"/>
      <c r="VX1" s="0"/>
      <c r="VY1" s="0"/>
      <c r="VZ1" s="0"/>
      <c r="WA1" s="0"/>
      <c r="WB1" s="0"/>
      <c r="WC1" s="0"/>
      <c r="WD1" s="0"/>
      <c r="WE1" s="0"/>
      <c r="WF1" s="0"/>
      <c r="WG1" s="0"/>
      <c r="WH1" s="0"/>
      <c r="WI1" s="0"/>
      <c r="WJ1" s="0"/>
      <c r="WK1" s="0"/>
      <c r="WL1" s="0"/>
      <c r="WM1" s="0"/>
      <c r="WN1" s="0"/>
      <c r="WO1" s="0"/>
      <c r="WP1" s="0"/>
      <c r="WQ1" s="0"/>
      <c r="WR1" s="0"/>
      <c r="WS1" s="0"/>
      <c r="WT1" s="0"/>
      <c r="WU1" s="0"/>
      <c r="WV1" s="0"/>
      <c r="WW1" s="0"/>
      <c r="WX1" s="0"/>
      <c r="WY1" s="0"/>
      <c r="WZ1" s="0"/>
      <c r="XA1" s="0"/>
      <c r="XB1" s="0"/>
      <c r="XC1" s="0"/>
      <c r="XD1" s="0"/>
      <c r="XE1" s="0"/>
      <c r="XF1" s="0"/>
      <c r="XG1" s="0"/>
      <c r="XH1" s="0"/>
      <c r="XI1" s="0"/>
      <c r="XJ1" s="0"/>
      <c r="XK1" s="0"/>
      <c r="XL1" s="0"/>
      <c r="XM1" s="0"/>
      <c r="XN1" s="0"/>
      <c r="XO1" s="0"/>
      <c r="XP1" s="0"/>
      <c r="XQ1" s="0"/>
      <c r="XR1" s="0"/>
      <c r="XS1" s="0"/>
      <c r="XT1" s="0"/>
      <c r="XU1" s="0"/>
      <c r="XV1" s="0"/>
      <c r="XW1" s="0"/>
      <c r="XX1" s="0"/>
      <c r="XY1" s="0"/>
      <c r="XZ1" s="0"/>
      <c r="YA1" s="0"/>
      <c r="YB1" s="0"/>
      <c r="YC1" s="0"/>
      <c r="YD1" s="0"/>
      <c r="YE1" s="0"/>
      <c r="YF1" s="0"/>
      <c r="YG1" s="0"/>
      <c r="YH1" s="0"/>
      <c r="YI1" s="0"/>
      <c r="YJ1" s="0"/>
      <c r="YK1" s="0"/>
      <c r="YL1" s="0"/>
      <c r="YM1" s="0"/>
      <c r="YN1" s="0"/>
      <c r="YO1" s="0"/>
      <c r="YP1" s="0"/>
      <c r="YQ1" s="0"/>
      <c r="YR1" s="0"/>
      <c r="YS1" s="0"/>
      <c r="YT1" s="0"/>
      <c r="YU1" s="0"/>
      <c r="YV1" s="0"/>
      <c r="YW1" s="0"/>
      <c r="YX1" s="0"/>
      <c r="YY1" s="0"/>
      <c r="YZ1" s="0"/>
      <c r="ZA1" s="0"/>
      <c r="ZB1" s="0"/>
      <c r="ZC1" s="0"/>
      <c r="ZD1" s="0"/>
      <c r="ZE1" s="0"/>
      <c r="ZF1" s="0"/>
      <c r="ZG1" s="0"/>
      <c r="ZH1" s="0"/>
      <c r="ZI1" s="0"/>
      <c r="ZJ1" s="0"/>
      <c r="ZK1" s="0"/>
      <c r="ZL1" s="0"/>
      <c r="ZM1" s="0"/>
      <c r="ZN1" s="0"/>
      <c r="ZO1" s="0"/>
      <c r="ZP1" s="0"/>
      <c r="ZQ1" s="0"/>
      <c r="ZR1" s="0"/>
      <c r="ZS1" s="0"/>
      <c r="ZT1" s="0"/>
      <c r="ZU1" s="0"/>
      <c r="ZV1" s="0"/>
      <c r="ZW1" s="0"/>
      <c r="ZX1" s="0"/>
      <c r="ZY1" s="0"/>
      <c r="ZZ1" s="0"/>
      <c r="AAA1" s="0"/>
      <c r="AAB1" s="0"/>
      <c r="AAC1" s="0"/>
      <c r="AAD1" s="0"/>
      <c r="AAE1" s="0"/>
      <c r="AAF1" s="0"/>
      <c r="AAG1" s="0"/>
      <c r="AAH1" s="0"/>
      <c r="AAI1" s="0"/>
      <c r="AAJ1" s="0"/>
      <c r="AAK1" s="0"/>
      <c r="AAL1" s="0"/>
      <c r="AAM1" s="0"/>
      <c r="AAN1" s="0"/>
      <c r="AAO1" s="0"/>
      <c r="AAP1" s="0"/>
      <c r="AAQ1" s="0"/>
      <c r="AAR1" s="0"/>
      <c r="AAS1" s="0"/>
      <c r="AAT1" s="0"/>
      <c r="AAU1" s="0"/>
      <c r="AAV1" s="0"/>
      <c r="AAW1" s="0"/>
      <c r="AAX1" s="0"/>
      <c r="AAY1" s="0"/>
      <c r="AAZ1" s="0"/>
      <c r="ABA1" s="0"/>
      <c r="ABB1" s="0"/>
      <c r="ABC1" s="0"/>
      <c r="ABD1" s="0"/>
      <c r="ABE1" s="0"/>
      <c r="ABF1" s="0"/>
      <c r="ABG1" s="0"/>
      <c r="ABH1" s="0"/>
      <c r="ABI1" s="0"/>
      <c r="ABJ1" s="0"/>
      <c r="ABK1" s="0"/>
      <c r="ABL1" s="0"/>
      <c r="ABM1" s="0"/>
      <c r="ABN1" s="0"/>
      <c r="ABO1" s="0"/>
      <c r="ABP1" s="0"/>
      <c r="ABQ1" s="0"/>
      <c r="ABR1" s="0"/>
      <c r="ABS1" s="0"/>
      <c r="ABT1" s="0"/>
      <c r="ABU1" s="0"/>
      <c r="ABV1" s="0"/>
      <c r="ABW1" s="0"/>
      <c r="ABX1" s="0"/>
      <c r="ABY1" s="0"/>
      <c r="ABZ1" s="0"/>
      <c r="ACA1" s="0"/>
      <c r="ACB1" s="0"/>
      <c r="ACC1" s="0"/>
      <c r="ACD1" s="0"/>
      <c r="ACE1" s="0"/>
      <c r="ACF1" s="0"/>
      <c r="ACG1" s="0"/>
      <c r="ACH1" s="0"/>
      <c r="ACI1" s="0"/>
      <c r="ACJ1" s="0"/>
      <c r="ACK1" s="0"/>
      <c r="ACL1" s="0"/>
      <c r="ACM1" s="0"/>
      <c r="ACN1" s="0"/>
      <c r="ACO1" s="0"/>
      <c r="ACP1" s="0"/>
      <c r="ACQ1" s="0"/>
      <c r="ACR1" s="0"/>
      <c r="ACS1" s="0"/>
      <c r="ACT1" s="0"/>
      <c r="ACU1" s="0"/>
      <c r="ACV1" s="0"/>
      <c r="ACW1" s="0"/>
      <c r="ACX1" s="0"/>
      <c r="ACY1" s="0"/>
      <c r="ACZ1" s="0"/>
      <c r="ADA1" s="0"/>
      <c r="ADB1" s="0"/>
      <c r="ADC1" s="0"/>
      <c r="ADD1" s="0"/>
      <c r="ADE1" s="0"/>
      <c r="ADF1" s="0"/>
      <c r="ADG1" s="0"/>
      <c r="ADH1" s="0"/>
      <c r="ADI1" s="0"/>
      <c r="ADJ1" s="0"/>
      <c r="ADK1" s="0"/>
      <c r="ADL1" s="0"/>
      <c r="ADM1" s="0"/>
      <c r="ADN1" s="0"/>
      <c r="ADO1" s="0"/>
      <c r="ADP1" s="0"/>
      <c r="ADQ1" s="0"/>
      <c r="ADR1" s="0"/>
      <c r="ADS1" s="0"/>
      <c r="ADT1" s="0"/>
      <c r="ADU1" s="0"/>
      <c r="ADV1" s="0"/>
      <c r="ADW1" s="0"/>
      <c r="ADX1" s="0"/>
      <c r="ADY1" s="0"/>
      <c r="ADZ1" s="0"/>
      <c r="AEA1" s="0"/>
      <c r="AEB1" s="0"/>
      <c r="AEC1" s="0"/>
      <c r="AED1" s="0"/>
      <c r="AEE1" s="0"/>
      <c r="AEF1" s="0"/>
      <c r="AEG1" s="0"/>
      <c r="AEH1" s="0"/>
      <c r="AEI1" s="0"/>
      <c r="AEJ1" s="0"/>
      <c r="AEK1" s="0"/>
      <c r="AEL1" s="0"/>
      <c r="AEM1" s="0"/>
      <c r="AEN1" s="0"/>
      <c r="AEO1" s="0"/>
      <c r="AEP1" s="0"/>
      <c r="AEQ1" s="0"/>
      <c r="AER1" s="0"/>
      <c r="AES1" s="0"/>
      <c r="AET1" s="0"/>
      <c r="AEU1" s="0"/>
      <c r="AEV1" s="0"/>
      <c r="AEW1" s="0"/>
      <c r="AEX1" s="0"/>
      <c r="AEY1" s="0"/>
      <c r="AEZ1" s="0"/>
      <c r="AFA1" s="0"/>
      <c r="AFB1" s="0"/>
      <c r="AFC1" s="0"/>
      <c r="AFD1" s="0"/>
      <c r="AFE1" s="0"/>
      <c r="AFF1" s="0"/>
      <c r="AFG1" s="0"/>
      <c r="AFH1" s="0"/>
      <c r="AFI1" s="0"/>
      <c r="AFJ1" s="0"/>
      <c r="AFK1" s="0"/>
      <c r="AFL1" s="0"/>
      <c r="AFM1" s="0"/>
      <c r="AFN1" s="0"/>
      <c r="AFO1" s="0"/>
      <c r="AFP1" s="0"/>
      <c r="AFQ1" s="0"/>
      <c r="AFR1" s="0"/>
      <c r="AFS1" s="0"/>
      <c r="AFT1" s="0"/>
      <c r="AFU1" s="0"/>
      <c r="AFV1" s="0"/>
      <c r="AFW1" s="0"/>
      <c r="AFX1" s="0"/>
      <c r="AFY1" s="0"/>
      <c r="AFZ1" s="0"/>
      <c r="AGA1" s="0"/>
      <c r="AGB1" s="0"/>
      <c r="AGC1" s="0"/>
      <c r="AGD1" s="0"/>
      <c r="AGE1" s="0"/>
      <c r="AGF1" s="0"/>
      <c r="AGG1" s="0"/>
      <c r="AGH1" s="0"/>
      <c r="AGI1" s="0"/>
      <c r="AGJ1" s="0"/>
      <c r="AGK1" s="0"/>
      <c r="AGL1" s="0"/>
      <c r="AGM1" s="0"/>
      <c r="AGN1" s="0"/>
      <c r="AGO1" s="0"/>
      <c r="AGP1" s="0"/>
      <c r="AGQ1" s="0"/>
      <c r="AGR1" s="0"/>
      <c r="AGS1" s="0"/>
      <c r="AGT1" s="0"/>
      <c r="AGU1" s="0"/>
      <c r="AGV1" s="0"/>
      <c r="AGW1" s="0"/>
      <c r="AGX1" s="0"/>
      <c r="AGY1" s="0"/>
      <c r="AGZ1" s="0"/>
      <c r="AHA1" s="0"/>
      <c r="AHB1" s="0"/>
      <c r="AHC1" s="0"/>
      <c r="AHD1" s="0"/>
      <c r="AHE1" s="0"/>
      <c r="AHF1" s="0"/>
      <c r="AHG1" s="0"/>
      <c r="AHH1" s="0"/>
      <c r="AHI1" s="0"/>
      <c r="AHJ1" s="0"/>
      <c r="AHK1" s="0"/>
      <c r="AHL1" s="0"/>
      <c r="AHM1" s="0"/>
      <c r="AHN1" s="0"/>
      <c r="AHO1" s="0"/>
      <c r="AHP1" s="0"/>
      <c r="AHQ1" s="0"/>
      <c r="AHR1" s="0"/>
      <c r="AHS1" s="0"/>
      <c r="AHT1" s="0"/>
      <c r="AHU1" s="0"/>
      <c r="AHV1" s="0"/>
      <c r="AHW1" s="0"/>
      <c r="AHX1" s="0"/>
      <c r="AHY1" s="0"/>
      <c r="AHZ1" s="0"/>
      <c r="AIA1" s="0"/>
      <c r="AIB1" s="0"/>
      <c r="AIC1" s="0"/>
      <c r="AID1" s="0"/>
      <c r="AIE1" s="0"/>
      <c r="AIF1" s="0"/>
      <c r="AIG1" s="0"/>
      <c r="AIH1" s="0"/>
      <c r="AII1" s="0"/>
      <c r="AIJ1" s="0"/>
      <c r="AIK1" s="0"/>
      <c r="AIL1" s="0"/>
      <c r="AIM1" s="0"/>
      <c r="AIN1" s="0"/>
      <c r="AIO1" s="0"/>
      <c r="AIP1" s="0"/>
      <c r="AIQ1" s="0"/>
      <c r="AIR1" s="0"/>
      <c r="AIS1" s="0"/>
      <c r="AIT1" s="0"/>
      <c r="AIU1" s="0"/>
      <c r="AIV1" s="0"/>
      <c r="AIW1" s="0"/>
      <c r="AIX1" s="0"/>
      <c r="AIY1" s="0"/>
      <c r="AIZ1" s="0"/>
      <c r="AJA1" s="0"/>
      <c r="AJB1" s="0"/>
      <c r="AJC1" s="0"/>
      <c r="AJD1" s="0"/>
      <c r="AJE1" s="0"/>
      <c r="AJF1" s="0"/>
      <c r="AJG1" s="0"/>
      <c r="AJH1" s="0"/>
      <c r="AJI1" s="0"/>
      <c r="AJJ1" s="0"/>
      <c r="AJK1" s="0"/>
      <c r="AJL1" s="0"/>
      <c r="AJM1" s="0"/>
      <c r="AJN1" s="0"/>
      <c r="AJO1" s="0"/>
      <c r="AJP1" s="0"/>
      <c r="AJQ1" s="0"/>
      <c r="AJR1" s="0"/>
      <c r="AJS1" s="0"/>
      <c r="AJT1" s="0"/>
      <c r="AJU1" s="0"/>
      <c r="AJV1" s="0"/>
      <c r="AJW1" s="0"/>
      <c r="AJX1" s="0"/>
      <c r="AJY1" s="0"/>
      <c r="AJZ1" s="0"/>
      <c r="AKA1" s="0"/>
      <c r="AKB1" s="0"/>
      <c r="AKC1" s="0"/>
      <c r="AKD1" s="0"/>
      <c r="AKE1" s="0"/>
      <c r="AKF1" s="0"/>
      <c r="AKG1" s="0"/>
      <c r="AKH1" s="0"/>
      <c r="AKI1" s="0"/>
      <c r="AKJ1" s="0"/>
      <c r="AKK1" s="0"/>
      <c r="AKL1" s="0"/>
      <c r="AKM1" s="0"/>
      <c r="AKN1" s="0"/>
      <c r="AKO1" s="0"/>
      <c r="AKP1" s="0"/>
      <c r="AKQ1" s="0"/>
      <c r="AKR1" s="0"/>
      <c r="AKS1" s="0"/>
      <c r="AKT1" s="0"/>
      <c r="AKU1" s="0"/>
      <c r="AKV1" s="0"/>
      <c r="AKW1" s="0"/>
      <c r="AKX1" s="0"/>
      <c r="AKY1" s="0"/>
      <c r="AKZ1" s="0"/>
      <c r="ALA1" s="0"/>
      <c r="ALB1" s="0"/>
      <c r="ALC1" s="0"/>
      <c r="ALD1" s="0"/>
      <c r="ALE1" s="0"/>
      <c r="ALF1" s="0"/>
      <c r="ALG1" s="0"/>
      <c r="ALH1" s="0"/>
      <c r="ALI1" s="0"/>
      <c r="ALJ1" s="0"/>
      <c r="ALK1" s="0"/>
      <c r="ALL1" s="0"/>
      <c r="ALM1" s="0"/>
      <c r="ALN1" s="0"/>
      <c r="ALO1" s="0"/>
      <c r="ALP1" s="0"/>
      <c r="ALQ1" s="0"/>
      <c r="ALR1" s="0"/>
      <c r="ALS1" s="0"/>
      <c r="ALT1" s="0"/>
      <c r="ALU1" s="0"/>
      <c r="ALV1" s="0"/>
      <c r="ALW1" s="0"/>
      <c r="ALX1" s="0"/>
      <c r="ALY1" s="0"/>
      <c r="ALZ1" s="0"/>
      <c r="AMA1" s="0"/>
      <c r="AMB1" s="0"/>
      <c r="AMC1" s="0"/>
      <c r="AMD1" s="0"/>
      <c r="AME1" s="0"/>
      <c r="AMF1" s="0"/>
      <c r="AMG1" s="0"/>
      <c r="AMH1" s="0"/>
      <c r="AMI1" s="0"/>
      <c r="AMJ1" s="0"/>
    </row>
    <row r="2" customFormat="false" ht="43.5" hidden="false" customHeight="true" outlineLevel="0" collapsed="false">
      <c r="A2" s="0"/>
      <c r="B2" s="2" t="s">
        <v>0</v>
      </c>
      <c r="C2" s="2"/>
      <c r="D2" s="2"/>
      <c r="E2" s="2"/>
      <c r="F2" s="2"/>
      <c r="G2" s="2"/>
      <c r="H2" s="2"/>
      <c r="I2" s="3"/>
      <c r="J2" s="4"/>
      <c r="K2" s="4"/>
      <c r="L2" s="4"/>
      <c r="M2" s="4"/>
      <c r="N2" s="4"/>
      <c r="O2" s="4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  <c r="IX2" s="0"/>
      <c r="IY2" s="0"/>
      <c r="IZ2" s="0"/>
      <c r="JA2" s="0"/>
      <c r="JB2" s="0"/>
      <c r="JC2" s="0"/>
      <c r="JD2" s="0"/>
      <c r="JE2" s="0"/>
      <c r="JF2" s="0"/>
      <c r="JG2" s="0"/>
      <c r="JH2" s="0"/>
      <c r="JI2" s="0"/>
      <c r="JJ2" s="0"/>
      <c r="JK2" s="0"/>
      <c r="JL2" s="0"/>
      <c r="JM2" s="0"/>
      <c r="JN2" s="0"/>
      <c r="JO2" s="0"/>
      <c r="JP2" s="0"/>
      <c r="JQ2" s="0"/>
      <c r="JR2" s="0"/>
      <c r="JS2" s="0"/>
      <c r="JT2" s="0"/>
      <c r="JU2" s="0"/>
      <c r="JV2" s="0"/>
      <c r="JW2" s="0"/>
      <c r="JX2" s="0"/>
      <c r="JY2" s="0"/>
      <c r="JZ2" s="0"/>
      <c r="KA2" s="0"/>
      <c r="KB2" s="0"/>
      <c r="KC2" s="0"/>
      <c r="KD2" s="0"/>
      <c r="KE2" s="0"/>
      <c r="KF2" s="0"/>
      <c r="KG2" s="0"/>
      <c r="KH2" s="0"/>
      <c r="KI2" s="0"/>
      <c r="KJ2" s="0"/>
      <c r="KK2" s="0"/>
      <c r="KL2" s="0"/>
      <c r="KM2" s="0"/>
      <c r="KN2" s="0"/>
      <c r="KO2" s="0"/>
      <c r="KP2" s="0"/>
      <c r="KQ2" s="0"/>
      <c r="KR2" s="0"/>
      <c r="KS2" s="0"/>
      <c r="KT2" s="0"/>
      <c r="KU2" s="0"/>
      <c r="KV2" s="0"/>
      <c r="KW2" s="0"/>
      <c r="KX2" s="0"/>
      <c r="KY2" s="0"/>
      <c r="KZ2" s="0"/>
      <c r="LA2" s="0"/>
      <c r="LB2" s="0"/>
      <c r="LC2" s="0"/>
      <c r="LD2" s="0"/>
      <c r="LE2" s="0"/>
      <c r="LF2" s="0"/>
      <c r="LG2" s="0"/>
      <c r="LH2" s="0"/>
      <c r="LI2" s="0"/>
      <c r="LJ2" s="0"/>
      <c r="LK2" s="0"/>
      <c r="LL2" s="0"/>
      <c r="LM2" s="0"/>
      <c r="LN2" s="0"/>
      <c r="LO2" s="0"/>
      <c r="LP2" s="0"/>
      <c r="LQ2" s="0"/>
      <c r="LR2" s="0"/>
      <c r="LS2" s="0"/>
      <c r="LT2" s="0"/>
      <c r="LU2" s="0"/>
      <c r="LV2" s="0"/>
      <c r="LW2" s="0"/>
      <c r="LX2" s="0"/>
      <c r="LY2" s="0"/>
      <c r="LZ2" s="0"/>
      <c r="MA2" s="0"/>
      <c r="MB2" s="0"/>
      <c r="MC2" s="0"/>
      <c r="MD2" s="0"/>
      <c r="ME2" s="0"/>
      <c r="MF2" s="0"/>
      <c r="MG2" s="0"/>
      <c r="MH2" s="0"/>
      <c r="MI2" s="0"/>
      <c r="MJ2" s="0"/>
      <c r="MK2" s="0"/>
      <c r="ML2" s="0"/>
      <c r="MM2" s="0"/>
      <c r="MN2" s="0"/>
      <c r="MO2" s="0"/>
      <c r="MP2" s="0"/>
      <c r="MQ2" s="0"/>
      <c r="MR2" s="0"/>
      <c r="MS2" s="0"/>
      <c r="MT2" s="0"/>
      <c r="MU2" s="0"/>
      <c r="MV2" s="0"/>
      <c r="MW2" s="0"/>
      <c r="MX2" s="0"/>
      <c r="MY2" s="0"/>
      <c r="MZ2" s="0"/>
      <c r="NA2" s="0"/>
      <c r="NB2" s="0"/>
      <c r="NC2" s="0"/>
      <c r="ND2" s="0"/>
      <c r="NE2" s="0"/>
      <c r="NF2" s="0"/>
      <c r="NG2" s="0"/>
      <c r="NH2" s="0"/>
      <c r="NI2" s="0"/>
      <c r="NJ2" s="0"/>
      <c r="NK2" s="0"/>
      <c r="NL2" s="0"/>
      <c r="NM2" s="0"/>
      <c r="NN2" s="0"/>
      <c r="NO2" s="0"/>
      <c r="NP2" s="0"/>
      <c r="NQ2" s="0"/>
      <c r="NR2" s="0"/>
      <c r="NS2" s="0"/>
      <c r="NT2" s="0"/>
      <c r="NU2" s="0"/>
      <c r="NV2" s="0"/>
      <c r="NW2" s="0"/>
      <c r="NX2" s="0"/>
      <c r="NY2" s="0"/>
      <c r="NZ2" s="0"/>
      <c r="OA2" s="0"/>
      <c r="OB2" s="0"/>
      <c r="OC2" s="0"/>
      <c r="OD2" s="0"/>
      <c r="OE2" s="0"/>
      <c r="OF2" s="0"/>
      <c r="OG2" s="0"/>
      <c r="OH2" s="0"/>
      <c r="OI2" s="0"/>
      <c r="OJ2" s="0"/>
      <c r="OK2" s="0"/>
      <c r="OL2" s="0"/>
      <c r="OM2" s="0"/>
      <c r="ON2" s="0"/>
      <c r="OO2" s="0"/>
      <c r="OP2" s="0"/>
      <c r="OQ2" s="0"/>
      <c r="OR2" s="0"/>
      <c r="OS2" s="0"/>
      <c r="OT2" s="0"/>
      <c r="OU2" s="0"/>
      <c r="OV2" s="0"/>
      <c r="OW2" s="0"/>
      <c r="OX2" s="0"/>
      <c r="OY2" s="0"/>
      <c r="OZ2" s="0"/>
      <c r="PA2" s="0"/>
      <c r="PB2" s="0"/>
      <c r="PC2" s="0"/>
      <c r="PD2" s="0"/>
      <c r="PE2" s="0"/>
      <c r="PF2" s="0"/>
      <c r="PG2" s="0"/>
      <c r="PH2" s="0"/>
      <c r="PI2" s="0"/>
      <c r="PJ2" s="0"/>
      <c r="PK2" s="0"/>
      <c r="PL2" s="0"/>
      <c r="PM2" s="0"/>
      <c r="PN2" s="0"/>
      <c r="PO2" s="0"/>
      <c r="PP2" s="0"/>
      <c r="PQ2" s="0"/>
      <c r="PR2" s="0"/>
      <c r="PS2" s="0"/>
      <c r="PT2" s="0"/>
      <c r="PU2" s="0"/>
      <c r="PV2" s="0"/>
      <c r="PW2" s="0"/>
      <c r="PX2" s="0"/>
      <c r="PY2" s="0"/>
      <c r="PZ2" s="0"/>
      <c r="QA2" s="0"/>
      <c r="QB2" s="0"/>
      <c r="QC2" s="0"/>
      <c r="QD2" s="0"/>
      <c r="QE2" s="0"/>
      <c r="QF2" s="0"/>
      <c r="QG2" s="0"/>
      <c r="QH2" s="0"/>
      <c r="QI2" s="0"/>
      <c r="QJ2" s="0"/>
      <c r="QK2" s="0"/>
      <c r="QL2" s="0"/>
      <c r="QM2" s="0"/>
      <c r="QN2" s="0"/>
      <c r="QO2" s="0"/>
      <c r="QP2" s="0"/>
      <c r="QQ2" s="0"/>
      <c r="QR2" s="0"/>
      <c r="QS2" s="0"/>
      <c r="QT2" s="0"/>
      <c r="QU2" s="0"/>
      <c r="QV2" s="0"/>
      <c r="QW2" s="0"/>
      <c r="QX2" s="0"/>
      <c r="QY2" s="0"/>
      <c r="QZ2" s="0"/>
      <c r="RA2" s="0"/>
      <c r="RB2" s="0"/>
      <c r="RC2" s="0"/>
      <c r="RD2" s="0"/>
      <c r="RE2" s="0"/>
      <c r="RF2" s="0"/>
      <c r="RG2" s="0"/>
      <c r="RH2" s="0"/>
      <c r="RI2" s="0"/>
      <c r="RJ2" s="0"/>
      <c r="RK2" s="0"/>
      <c r="RL2" s="0"/>
      <c r="RM2" s="0"/>
      <c r="RN2" s="0"/>
      <c r="RO2" s="0"/>
      <c r="RP2" s="0"/>
      <c r="RQ2" s="0"/>
      <c r="RR2" s="0"/>
      <c r="RS2" s="0"/>
      <c r="RT2" s="0"/>
      <c r="RU2" s="0"/>
      <c r="RV2" s="0"/>
      <c r="RW2" s="0"/>
      <c r="RX2" s="0"/>
      <c r="RY2" s="0"/>
      <c r="RZ2" s="0"/>
      <c r="SA2" s="0"/>
      <c r="SB2" s="0"/>
      <c r="SC2" s="0"/>
      <c r="SD2" s="0"/>
      <c r="SE2" s="0"/>
      <c r="SF2" s="0"/>
      <c r="SG2" s="0"/>
      <c r="SH2" s="0"/>
      <c r="SI2" s="0"/>
      <c r="SJ2" s="0"/>
      <c r="SK2" s="0"/>
      <c r="SL2" s="0"/>
      <c r="SM2" s="0"/>
      <c r="SN2" s="0"/>
      <c r="SO2" s="0"/>
      <c r="SP2" s="0"/>
      <c r="SQ2" s="0"/>
      <c r="SR2" s="0"/>
      <c r="SS2" s="0"/>
      <c r="ST2" s="0"/>
      <c r="SU2" s="0"/>
      <c r="SV2" s="0"/>
      <c r="SW2" s="0"/>
      <c r="SX2" s="0"/>
      <c r="SY2" s="0"/>
      <c r="SZ2" s="0"/>
      <c r="TA2" s="0"/>
      <c r="TB2" s="0"/>
      <c r="TC2" s="0"/>
      <c r="TD2" s="0"/>
      <c r="TE2" s="0"/>
      <c r="TF2" s="0"/>
      <c r="TG2" s="0"/>
      <c r="TH2" s="0"/>
      <c r="TI2" s="0"/>
      <c r="TJ2" s="0"/>
      <c r="TK2" s="0"/>
      <c r="TL2" s="0"/>
      <c r="TM2" s="0"/>
      <c r="TN2" s="0"/>
      <c r="TO2" s="0"/>
      <c r="TP2" s="0"/>
      <c r="TQ2" s="0"/>
      <c r="TR2" s="0"/>
      <c r="TS2" s="0"/>
      <c r="TT2" s="0"/>
      <c r="TU2" s="0"/>
      <c r="TV2" s="0"/>
      <c r="TW2" s="0"/>
      <c r="TX2" s="0"/>
      <c r="TY2" s="0"/>
      <c r="TZ2" s="0"/>
      <c r="UA2" s="0"/>
      <c r="UB2" s="0"/>
      <c r="UC2" s="0"/>
      <c r="UD2" s="0"/>
      <c r="UE2" s="0"/>
      <c r="UF2" s="0"/>
      <c r="UG2" s="0"/>
      <c r="UH2" s="0"/>
      <c r="UI2" s="0"/>
      <c r="UJ2" s="0"/>
      <c r="UK2" s="0"/>
      <c r="UL2" s="0"/>
      <c r="UM2" s="0"/>
      <c r="UN2" s="0"/>
      <c r="UO2" s="0"/>
      <c r="UP2" s="0"/>
      <c r="UQ2" s="0"/>
      <c r="UR2" s="0"/>
      <c r="US2" s="0"/>
      <c r="UT2" s="0"/>
      <c r="UU2" s="0"/>
      <c r="UV2" s="0"/>
      <c r="UW2" s="0"/>
      <c r="UX2" s="0"/>
      <c r="UY2" s="0"/>
      <c r="UZ2" s="0"/>
      <c r="VA2" s="0"/>
      <c r="VB2" s="0"/>
      <c r="VC2" s="0"/>
      <c r="VD2" s="0"/>
      <c r="VE2" s="0"/>
      <c r="VF2" s="0"/>
      <c r="VG2" s="0"/>
      <c r="VH2" s="0"/>
      <c r="VI2" s="0"/>
      <c r="VJ2" s="0"/>
      <c r="VK2" s="0"/>
      <c r="VL2" s="0"/>
      <c r="VM2" s="0"/>
      <c r="VN2" s="0"/>
      <c r="VO2" s="0"/>
      <c r="VP2" s="0"/>
      <c r="VQ2" s="0"/>
      <c r="VR2" s="0"/>
      <c r="VS2" s="0"/>
      <c r="VT2" s="0"/>
      <c r="VU2" s="0"/>
      <c r="VV2" s="0"/>
      <c r="VW2" s="0"/>
      <c r="VX2" s="0"/>
      <c r="VY2" s="0"/>
      <c r="VZ2" s="0"/>
      <c r="WA2" s="0"/>
      <c r="WB2" s="0"/>
      <c r="WC2" s="0"/>
      <c r="WD2" s="0"/>
      <c r="WE2" s="0"/>
      <c r="WF2" s="0"/>
      <c r="WG2" s="0"/>
      <c r="WH2" s="0"/>
      <c r="WI2" s="0"/>
      <c r="WJ2" s="0"/>
      <c r="WK2" s="0"/>
      <c r="WL2" s="0"/>
      <c r="WM2" s="0"/>
      <c r="WN2" s="0"/>
      <c r="WO2" s="0"/>
      <c r="WP2" s="0"/>
      <c r="WQ2" s="0"/>
      <c r="WR2" s="0"/>
      <c r="WS2" s="0"/>
      <c r="WT2" s="0"/>
      <c r="WU2" s="0"/>
      <c r="WV2" s="0"/>
      <c r="WW2" s="0"/>
      <c r="WX2" s="0"/>
      <c r="WY2" s="0"/>
      <c r="WZ2" s="0"/>
      <c r="XA2" s="0"/>
      <c r="XB2" s="0"/>
      <c r="XC2" s="0"/>
      <c r="XD2" s="0"/>
      <c r="XE2" s="0"/>
      <c r="XF2" s="0"/>
      <c r="XG2" s="0"/>
      <c r="XH2" s="0"/>
      <c r="XI2" s="0"/>
      <c r="XJ2" s="0"/>
      <c r="XK2" s="0"/>
      <c r="XL2" s="0"/>
      <c r="XM2" s="0"/>
      <c r="XN2" s="0"/>
      <c r="XO2" s="0"/>
      <c r="XP2" s="0"/>
      <c r="XQ2" s="0"/>
      <c r="XR2" s="0"/>
      <c r="XS2" s="0"/>
      <c r="XT2" s="0"/>
      <c r="XU2" s="0"/>
      <c r="XV2" s="0"/>
      <c r="XW2" s="0"/>
      <c r="XX2" s="0"/>
      <c r="XY2" s="0"/>
      <c r="XZ2" s="0"/>
      <c r="YA2" s="0"/>
      <c r="YB2" s="0"/>
      <c r="YC2" s="0"/>
      <c r="YD2" s="0"/>
      <c r="YE2" s="0"/>
      <c r="YF2" s="0"/>
      <c r="YG2" s="0"/>
      <c r="YH2" s="0"/>
      <c r="YI2" s="0"/>
      <c r="YJ2" s="0"/>
      <c r="YK2" s="0"/>
      <c r="YL2" s="0"/>
      <c r="YM2" s="0"/>
      <c r="YN2" s="0"/>
      <c r="YO2" s="0"/>
      <c r="YP2" s="0"/>
      <c r="YQ2" s="0"/>
      <c r="YR2" s="0"/>
      <c r="YS2" s="0"/>
      <c r="YT2" s="0"/>
      <c r="YU2" s="0"/>
      <c r="YV2" s="0"/>
      <c r="YW2" s="0"/>
      <c r="YX2" s="0"/>
      <c r="YY2" s="0"/>
      <c r="YZ2" s="0"/>
      <c r="ZA2" s="0"/>
      <c r="ZB2" s="0"/>
      <c r="ZC2" s="0"/>
      <c r="ZD2" s="0"/>
      <c r="ZE2" s="0"/>
      <c r="ZF2" s="0"/>
      <c r="ZG2" s="0"/>
      <c r="ZH2" s="0"/>
      <c r="ZI2" s="0"/>
      <c r="ZJ2" s="0"/>
      <c r="ZK2" s="0"/>
      <c r="ZL2" s="0"/>
      <c r="ZM2" s="0"/>
      <c r="ZN2" s="0"/>
      <c r="ZO2" s="0"/>
      <c r="ZP2" s="0"/>
      <c r="ZQ2" s="0"/>
      <c r="ZR2" s="0"/>
      <c r="ZS2" s="0"/>
      <c r="ZT2" s="0"/>
      <c r="ZU2" s="0"/>
      <c r="ZV2" s="0"/>
      <c r="ZW2" s="0"/>
      <c r="ZX2" s="0"/>
      <c r="ZY2" s="0"/>
      <c r="ZZ2" s="0"/>
      <c r="AAA2" s="0"/>
      <c r="AAB2" s="0"/>
      <c r="AAC2" s="0"/>
      <c r="AAD2" s="0"/>
      <c r="AAE2" s="0"/>
      <c r="AAF2" s="0"/>
      <c r="AAG2" s="0"/>
      <c r="AAH2" s="0"/>
      <c r="AAI2" s="0"/>
      <c r="AAJ2" s="0"/>
      <c r="AAK2" s="0"/>
      <c r="AAL2" s="0"/>
      <c r="AAM2" s="0"/>
      <c r="AAN2" s="0"/>
      <c r="AAO2" s="0"/>
      <c r="AAP2" s="0"/>
      <c r="AAQ2" s="0"/>
      <c r="AAR2" s="0"/>
      <c r="AAS2" s="0"/>
      <c r="AAT2" s="0"/>
      <c r="AAU2" s="0"/>
      <c r="AAV2" s="0"/>
      <c r="AAW2" s="0"/>
      <c r="AAX2" s="0"/>
      <c r="AAY2" s="0"/>
      <c r="AAZ2" s="0"/>
      <c r="ABA2" s="0"/>
      <c r="ABB2" s="0"/>
      <c r="ABC2" s="0"/>
      <c r="ABD2" s="0"/>
      <c r="ABE2" s="0"/>
      <c r="ABF2" s="0"/>
      <c r="ABG2" s="0"/>
      <c r="ABH2" s="0"/>
      <c r="ABI2" s="0"/>
      <c r="ABJ2" s="0"/>
      <c r="ABK2" s="0"/>
      <c r="ABL2" s="0"/>
      <c r="ABM2" s="0"/>
      <c r="ABN2" s="0"/>
      <c r="ABO2" s="0"/>
      <c r="ABP2" s="0"/>
      <c r="ABQ2" s="0"/>
      <c r="ABR2" s="0"/>
      <c r="ABS2" s="0"/>
      <c r="ABT2" s="0"/>
      <c r="ABU2" s="0"/>
      <c r="ABV2" s="0"/>
      <c r="ABW2" s="0"/>
      <c r="ABX2" s="0"/>
      <c r="ABY2" s="0"/>
      <c r="ABZ2" s="0"/>
      <c r="ACA2" s="0"/>
      <c r="ACB2" s="0"/>
      <c r="ACC2" s="0"/>
      <c r="ACD2" s="0"/>
      <c r="ACE2" s="0"/>
      <c r="ACF2" s="0"/>
      <c r="ACG2" s="0"/>
      <c r="ACH2" s="0"/>
      <c r="ACI2" s="0"/>
      <c r="ACJ2" s="0"/>
      <c r="ACK2" s="0"/>
      <c r="ACL2" s="0"/>
      <c r="ACM2" s="0"/>
      <c r="ACN2" s="0"/>
      <c r="ACO2" s="0"/>
      <c r="ACP2" s="0"/>
      <c r="ACQ2" s="0"/>
      <c r="ACR2" s="0"/>
      <c r="ACS2" s="0"/>
      <c r="ACT2" s="0"/>
      <c r="ACU2" s="0"/>
      <c r="ACV2" s="0"/>
      <c r="ACW2" s="0"/>
      <c r="ACX2" s="0"/>
      <c r="ACY2" s="0"/>
      <c r="ACZ2" s="0"/>
      <c r="ADA2" s="0"/>
      <c r="ADB2" s="0"/>
      <c r="ADC2" s="0"/>
      <c r="ADD2" s="0"/>
      <c r="ADE2" s="0"/>
      <c r="ADF2" s="0"/>
      <c r="ADG2" s="0"/>
      <c r="ADH2" s="0"/>
      <c r="ADI2" s="0"/>
      <c r="ADJ2" s="0"/>
      <c r="ADK2" s="0"/>
      <c r="ADL2" s="0"/>
      <c r="ADM2" s="0"/>
      <c r="ADN2" s="0"/>
      <c r="ADO2" s="0"/>
      <c r="ADP2" s="0"/>
      <c r="ADQ2" s="0"/>
      <c r="ADR2" s="0"/>
      <c r="ADS2" s="0"/>
      <c r="ADT2" s="0"/>
      <c r="ADU2" s="0"/>
      <c r="ADV2" s="0"/>
      <c r="ADW2" s="0"/>
      <c r="ADX2" s="0"/>
      <c r="ADY2" s="0"/>
      <c r="ADZ2" s="0"/>
      <c r="AEA2" s="0"/>
      <c r="AEB2" s="0"/>
      <c r="AEC2" s="0"/>
      <c r="AED2" s="0"/>
      <c r="AEE2" s="0"/>
      <c r="AEF2" s="0"/>
      <c r="AEG2" s="0"/>
      <c r="AEH2" s="0"/>
      <c r="AEI2" s="0"/>
      <c r="AEJ2" s="0"/>
      <c r="AEK2" s="0"/>
      <c r="AEL2" s="0"/>
      <c r="AEM2" s="0"/>
      <c r="AEN2" s="0"/>
      <c r="AEO2" s="0"/>
      <c r="AEP2" s="0"/>
      <c r="AEQ2" s="0"/>
      <c r="AER2" s="0"/>
      <c r="AES2" s="0"/>
      <c r="AET2" s="0"/>
      <c r="AEU2" s="0"/>
      <c r="AEV2" s="0"/>
      <c r="AEW2" s="0"/>
      <c r="AEX2" s="0"/>
      <c r="AEY2" s="0"/>
      <c r="AEZ2" s="0"/>
      <c r="AFA2" s="0"/>
      <c r="AFB2" s="0"/>
      <c r="AFC2" s="0"/>
      <c r="AFD2" s="0"/>
      <c r="AFE2" s="0"/>
      <c r="AFF2" s="0"/>
      <c r="AFG2" s="0"/>
      <c r="AFH2" s="0"/>
      <c r="AFI2" s="0"/>
      <c r="AFJ2" s="0"/>
      <c r="AFK2" s="0"/>
      <c r="AFL2" s="0"/>
      <c r="AFM2" s="0"/>
      <c r="AFN2" s="0"/>
      <c r="AFO2" s="0"/>
      <c r="AFP2" s="0"/>
      <c r="AFQ2" s="0"/>
      <c r="AFR2" s="0"/>
      <c r="AFS2" s="0"/>
      <c r="AFT2" s="0"/>
      <c r="AFU2" s="0"/>
      <c r="AFV2" s="0"/>
      <c r="AFW2" s="0"/>
      <c r="AFX2" s="0"/>
      <c r="AFY2" s="0"/>
      <c r="AFZ2" s="0"/>
      <c r="AGA2" s="0"/>
      <c r="AGB2" s="0"/>
      <c r="AGC2" s="0"/>
      <c r="AGD2" s="0"/>
      <c r="AGE2" s="0"/>
      <c r="AGF2" s="0"/>
      <c r="AGG2" s="0"/>
      <c r="AGH2" s="0"/>
      <c r="AGI2" s="0"/>
      <c r="AGJ2" s="0"/>
      <c r="AGK2" s="0"/>
      <c r="AGL2" s="0"/>
      <c r="AGM2" s="0"/>
      <c r="AGN2" s="0"/>
      <c r="AGO2" s="0"/>
      <c r="AGP2" s="0"/>
      <c r="AGQ2" s="0"/>
      <c r="AGR2" s="0"/>
      <c r="AGS2" s="0"/>
      <c r="AGT2" s="0"/>
      <c r="AGU2" s="0"/>
      <c r="AGV2" s="0"/>
      <c r="AGW2" s="0"/>
      <c r="AGX2" s="0"/>
      <c r="AGY2" s="0"/>
      <c r="AGZ2" s="0"/>
      <c r="AHA2" s="0"/>
      <c r="AHB2" s="0"/>
      <c r="AHC2" s="0"/>
      <c r="AHD2" s="0"/>
      <c r="AHE2" s="0"/>
      <c r="AHF2" s="0"/>
      <c r="AHG2" s="0"/>
      <c r="AHH2" s="0"/>
      <c r="AHI2" s="0"/>
      <c r="AHJ2" s="0"/>
      <c r="AHK2" s="0"/>
      <c r="AHL2" s="0"/>
      <c r="AHM2" s="0"/>
      <c r="AHN2" s="0"/>
      <c r="AHO2" s="0"/>
      <c r="AHP2" s="0"/>
      <c r="AHQ2" s="0"/>
      <c r="AHR2" s="0"/>
      <c r="AHS2" s="0"/>
      <c r="AHT2" s="0"/>
      <c r="AHU2" s="0"/>
      <c r="AHV2" s="0"/>
      <c r="AHW2" s="0"/>
      <c r="AHX2" s="0"/>
      <c r="AHY2" s="0"/>
      <c r="AHZ2" s="0"/>
      <c r="AIA2" s="0"/>
      <c r="AIB2" s="0"/>
      <c r="AIC2" s="0"/>
      <c r="AID2" s="0"/>
      <c r="AIE2" s="0"/>
      <c r="AIF2" s="0"/>
      <c r="AIG2" s="0"/>
      <c r="AIH2" s="0"/>
      <c r="AII2" s="0"/>
      <c r="AIJ2" s="0"/>
      <c r="AIK2" s="0"/>
      <c r="AIL2" s="0"/>
      <c r="AIM2" s="0"/>
      <c r="AIN2" s="0"/>
      <c r="AIO2" s="0"/>
      <c r="AIP2" s="0"/>
      <c r="AIQ2" s="0"/>
      <c r="AIR2" s="0"/>
      <c r="AIS2" s="0"/>
      <c r="AIT2" s="0"/>
      <c r="AIU2" s="0"/>
      <c r="AIV2" s="0"/>
      <c r="AIW2" s="0"/>
      <c r="AIX2" s="0"/>
      <c r="AIY2" s="0"/>
      <c r="AIZ2" s="0"/>
      <c r="AJA2" s="0"/>
      <c r="AJB2" s="0"/>
      <c r="AJC2" s="0"/>
      <c r="AJD2" s="0"/>
      <c r="AJE2" s="0"/>
      <c r="AJF2" s="0"/>
      <c r="AJG2" s="0"/>
      <c r="AJH2" s="0"/>
      <c r="AJI2" s="0"/>
      <c r="AJJ2" s="0"/>
      <c r="AJK2" s="0"/>
      <c r="AJL2" s="0"/>
      <c r="AJM2" s="0"/>
      <c r="AJN2" s="0"/>
      <c r="AJO2" s="0"/>
      <c r="AJP2" s="0"/>
      <c r="AJQ2" s="0"/>
      <c r="AJR2" s="0"/>
      <c r="AJS2" s="0"/>
      <c r="AJT2" s="0"/>
      <c r="AJU2" s="0"/>
      <c r="AJV2" s="0"/>
      <c r="AJW2" s="0"/>
      <c r="AJX2" s="0"/>
      <c r="AJY2" s="0"/>
      <c r="AJZ2" s="0"/>
      <c r="AKA2" s="0"/>
      <c r="AKB2" s="0"/>
      <c r="AKC2" s="0"/>
      <c r="AKD2" s="0"/>
      <c r="AKE2" s="0"/>
      <c r="AKF2" s="0"/>
      <c r="AKG2" s="0"/>
      <c r="AKH2" s="0"/>
      <c r="AKI2" s="0"/>
      <c r="AKJ2" s="0"/>
      <c r="AKK2" s="0"/>
      <c r="AKL2" s="0"/>
      <c r="AKM2" s="0"/>
      <c r="AKN2" s="0"/>
      <c r="AKO2" s="0"/>
      <c r="AKP2" s="0"/>
      <c r="AKQ2" s="0"/>
      <c r="AKR2" s="0"/>
      <c r="AKS2" s="0"/>
      <c r="AKT2" s="0"/>
      <c r="AKU2" s="0"/>
      <c r="AKV2" s="0"/>
      <c r="AKW2" s="0"/>
      <c r="AKX2" s="0"/>
      <c r="AKY2" s="0"/>
      <c r="AKZ2" s="0"/>
      <c r="ALA2" s="0"/>
      <c r="ALB2" s="0"/>
      <c r="ALC2" s="0"/>
      <c r="ALD2" s="0"/>
      <c r="ALE2" s="0"/>
      <c r="ALF2" s="0"/>
      <c r="ALG2" s="0"/>
      <c r="ALH2" s="0"/>
      <c r="ALI2" s="0"/>
      <c r="ALJ2" s="0"/>
      <c r="ALK2" s="0"/>
      <c r="ALL2" s="0"/>
      <c r="ALM2" s="0"/>
      <c r="ALN2" s="0"/>
      <c r="ALO2" s="0"/>
      <c r="ALP2" s="0"/>
      <c r="ALQ2" s="0"/>
      <c r="ALR2" s="0"/>
      <c r="ALS2" s="0"/>
      <c r="ALT2" s="0"/>
      <c r="ALU2" s="0"/>
      <c r="ALV2" s="0"/>
      <c r="ALW2" s="0"/>
      <c r="ALX2" s="0"/>
      <c r="ALY2" s="0"/>
      <c r="ALZ2" s="0"/>
      <c r="AMA2" s="0"/>
      <c r="AMB2" s="0"/>
      <c r="AMC2" s="0"/>
      <c r="AMD2" s="0"/>
      <c r="AME2" s="0"/>
      <c r="AMF2" s="0"/>
      <c r="AMG2" s="0"/>
      <c r="AMH2" s="0"/>
      <c r="AMI2" s="0"/>
      <c r="AMJ2" s="0"/>
    </row>
    <row r="3" customFormat="false" ht="86.25" hidden="false" customHeight="true" outlineLevel="0" collapsed="false">
      <c r="A3" s="0"/>
      <c r="B3" s="5" t="s">
        <v>1</v>
      </c>
      <c r="C3" s="6" t="s">
        <v>2</v>
      </c>
      <c r="D3" s="6" t="s">
        <v>3</v>
      </c>
      <c r="E3" s="7" t="s">
        <v>4</v>
      </c>
      <c r="F3" s="7" t="s">
        <v>5</v>
      </c>
      <c r="G3" s="7" t="s">
        <v>6</v>
      </c>
      <c r="H3" s="7" t="s">
        <v>7</v>
      </c>
      <c r="I3" s="7" t="s">
        <v>8</v>
      </c>
      <c r="J3" s="7" t="s">
        <v>9</v>
      </c>
      <c r="K3" s="7" t="s">
        <v>10</v>
      </c>
      <c r="L3" s="7" t="s">
        <v>11</v>
      </c>
      <c r="M3" s="7" t="s">
        <v>12</v>
      </c>
      <c r="N3" s="7" t="s">
        <v>13</v>
      </c>
      <c r="O3" s="7" t="s">
        <v>14</v>
      </c>
      <c r="P3" s="5" t="s">
        <v>15</v>
      </c>
      <c r="Q3" s="7" t="s">
        <v>16</v>
      </c>
      <c r="R3" s="7" t="s">
        <v>17</v>
      </c>
      <c r="S3" s="8" t="s">
        <v>18</v>
      </c>
      <c r="T3" s="7" t="s">
        <v>19</v>
      </c>
      <c r="U3" s="7" t="s">
        <v>20</v>
      </c>
      <c r="V3" s="7"/>
      <c r="W3" s="7"/>
      <c r="X3" s="7" t="s">
        <v>21</v>
      </c>
      <c r="Y3" s="7"/>
      <c r="Z3" s="7"/>
      <c r="AA3" s="7" t="s">
        <v>22</v>
      </c>
      <c r="AB3" s="9"/>
      <c r="AC3" s="7" t="s">
        <v>23</v>
      </c>
      <c r="AD3" s="7" t="s">
        <v>24</v>
      </c>
      <c r="AE3" s="7" t="s">
        <v>25</v>
      </c>
      <c r="AF3" s="7" t="s">
        <v>26</v>
      </c>
      <c r="AG3" s="7" t="s">
        <v>27</v>
      </c>
      <c r="AH3" s="7" t="s">
        <v>28</v>
      </c>
      <c r="AI3" s="10"/>
      <c r="AJ3" s="11"/>
      <c r="AK3" s="11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  <c r="IX3" s="0"/>
      <c r="IY3" s="0"/>
      <c r="IZ3" s="0"/>
      <c r="JA3" s="0"/>
      <c r="JB3" s="0"/>
      <c r="JC3" s="0"/>
      <c r="JD3" s="0"/>
      <c r="JE3" s="0"/>
      <c r="JF3" s="0"/>
      <c r="JG3" s="0"/>
      <c r="JH3" s="0"/>
      <c r="JI3" s="0"/>
      <c r="JJ3" s="0"/>
      <c r="JK3" s="0"/>
      <c r="JL3" s="0"/>
      <c r="JM3" s="0"/>
      <c r="JN3" s="0"/>
      <c r="JO3" s="0"/>
      <c r="JP3" s="0"/>
      <c r="JQ3" s="0"/>
      <c r="JR3" s="0"/>
      <c r="JS3" s="0"/>
      <c r="JT3" s="0"/>
      <c r="JU3" s="0"/>
      <c r="JV3" s="0"/>
      <c r="JW3" s="0"/>
      <c r="JX3" s="0"/>
      <c r="JY3" s="0"/>
      <c r="JZ3" s="0"/>
      <c r="KA3" s="0"/>
      <c r="KB3" s="0"/>
      <c r="KC3" s="0"/>
      <c r="KD3" s="0"/>
      <c r="KE3" s="0"/>
      <c r="KF3" s="0"/>
      <c r="KG3" s="0"/>
      <c r="KH3" s="0"/>
      <c r="KI3" s="0"/>
      <c r="KJ3" s="0"/>
      <c r="KK3" s="0"/>
      <c r="KL3" s="0"/>
      <c r="KM3" s="0"/>
      <c r="KN3" s="0"/>
      <c r="KO3" s="0"/>
      <c r="KP3" s="0"/>
      <c r="KQ3" s="0"/>
      <c r="KR3" s="0"/>
      <c r="KS3" s="0"/>
      <c r="KT3" s="0"/>
      <c r="KU3" s="0"/>
      <c r="KV3" s="0"/>
      <c r="KW3" s="0"/>
      <c r="KX3" s="0"/>
      <c r="KY3" s="0"/>
      <c r="KZ3" s="0"/>
      <c r="LA3" s="0"/>
      <c r="LB3" s="0"/>
      <c r="LC3" s="0"/>
      <c r="LD3" s="0"/>
      <c r="LE3" s="0"/>
      <c r="LF3" s="0"/>
      <c r="LG3" s="0"/>
      <c r="LH3" s="0"/>
      <c r="LI3" s="0"/>
      <c r="LJ3" s="0"/>
      <c r="LK3" s="0"/>
      <c r="LL3" s="0"/>
      <c r="LM3" s="0"/>
      <c r="LN3" s="0"/>
      <c r="LO3" s="0"/>
      <c r="LP3" s="0"/>
      <c r="LQ3" s="0"/>
      <c r="LR3" s="0"/>
      <c r="LS3" s="0"/>
      <c r="LT3" s="0"/>
      <c r="LU3" s="0"/>
      <c r="LV3" s="0"/>
      <c r="LW3" s="0"/>
      <c r="LX3" s="0"/>
      <c r="LY3" s="0"/>
      <c r="LZ3" s="0"/>
      <c r="MA3" s="0"/>
      <c r="MB3" s="0"/>
      <c r="MC3" s="0"/>
      <c r="MD3" s="0"/>
      <c r="ME3" s="0"/>
      <c r="MF3" s="0"/>
      <c r="MG3" s="0"/>
      <c r="MH3" s="0"/>
      <c r="MI3" s="0"/>
      <c r="MJ3" s="0"/>
      <c r="MK3" s="0"/>
      <c r="ML3" s="0"/>
      <c r="MM3" s="0"/>
      <c r="MN3" s="0"/>
      <c r="MO3" s="0"/>
      <c r="MP3" s="0"/>
      <c r="MQ3" s="0"/>
      <c r="MR3" s="0"/>
      <c r="MS3" s="0"/>
      <c r="MT3" s="0"/>
      <c r="MU3" s="0"/>
      <c r="MV3" s="0"/>
      <c r="MW3" s="0"/>
      <c r="MX3" s="0"/>
      <c r="MY3" s="0"/>
      <c r="MZ3" s="0"/>
      <c r="NA3" s="0"/>
      <c r="NB3" s="0"/>
      <c r="NC3" s="0"/>
      <c r="ND3" s="0"/>
      <c r="NE3" s="0"/>
      <c r="NF3" s="0"/>
      <c r="NG3" s="0"/>
      <c r="NH3" s="0"/>
      <c r="NI3" s="0"/>
      <c r="NJ3" s="0"/>
      <c r="NK3" s="0"/>
      <c r="NL3" s="0"/>
      <c r="NM3" s="0"/>
      <c r="NN3" s="0"/>
      <c r="NO3" s="0"/>
      <c r="NP3" s="0"/>
      <c r="NQ3" s="0"/>
      <c r="NR3" s="0"/>
      <c r="NS3" s="0"/>
      <c r="NT3" s="0"/>
      <c r="NU3" s="0"/>
      <c r="NV3" s="0"/>
      <c r="NW3" s="0"/>
      <c r="NX3" s="0"/>
      <c r="NY3" s="0"/>
      <c r="NZ3" s="0"/>
      <c r="OA3" s="0"/>
      <c r="OB3" s="0"/>
      <c r="OC3" s="0"/>
      <c r="OD3" s="0"/>
      <c r="OE3" s="0"/>
      <c r="OF3" s="0"/>
      <c r="OG3" s="0"/>
      <c r="OH3" s="0"/>
      <c r="OI3" s="0"/>
      <c r="OJ3" s="0"/>
      <c r="OK3" s="0"/>
      <c r="OL3" s="0"/>
      <c r="OM3" s="0"/>
      <c r="ON3" s="0"/>
      <c r="OO3" s="0"/>
      <c r="OP3" s="0"/>
      <c r="OQ3" s="0"/>
      <c r="OR3" s="0"/>
      <c r="OS3" s="0"/>
      <c r="OT3" s="0"/>
      <c r="OU3" s="0"/>
      <c r="OV3" s="0"/>
      <c r="OW3" s="0"/>
      <c r="OX3" s="0"/>
      <c r="OY3" s="0"/>
      <c r="OZ3" s="0"/>
      <c r="PA3" s="0"/>
      <c r="PB3" s="0"/>
      <c r="PC3" s="0"/>
      <c r="PD3" s="0"/>
      <c r="PE3" s="0"/>
      <c r="PF3" s="0"/>
      <c r="PG3" s="0"/>
      <c r="PH3" s="0"/>
      <c r="PI3" s="0"/>
      <c r="PJ3" s="0"/>
      <c r="PK3" s="0"/>
      <c r="PL3" s="0"/>
      <c r="PM3" s="0"/>
      <c r="PN3" s="0"/>
      <c r="PO3" s="0"/>
      <c r="PP3" s="0"/>
      <c r="PQ3" s="0"/>
      <c r="PR3" s="0"/>
      <c r="PS3" s="0"/>
      <c r="PT3" s="0"/>
      <c r="PU3" s="0"/>
      <c r="PV3" s="0"/>
      <c r="PW3" s="0"/>
      <c r="PX3" s="0"/>
      <c r="PY3" s="0"/>
      <c r="PZ3" s="0"/>
      <c r="QA3" s="0"/>
      <c r="QB3" s="0"/>
      <c r="QC3" s="0"/>
      <c r="QD3" s="0"/>
      <c r="QE3" s="0"/>
      <c r="QF3" s="0"/>
      <c r="QG3" s="0"/>
      <c r="QH3" s="0"/>
      <c r="QI3" s="0"/>
      <c r="QJ3" s="0"/>
      <c r="QK3" s="0"/>
      <c r="QL3" s="0"/>
      <c r="QM3" s="0"/>
      <c r="QN3" s="0"/>
      <c r="QO3" s="0"/>
      <c r="QP3" s="0"/>
      <c r="QQ3" s="0"/>
      <c r="QR3" s="0"/>
      <c r="QS3" s="0"/>
      <c r="QT3" s="0"/>
      <c r="QU3" s="0"/>
      <c r="QV3" s="0"/>
      <c r="QW3" s="0"/>
      <c r="QX3" s="0"/>
      <c r="QY3" s="0"/>
      <c r="QZ3" s="0"/>
      <c r="RA3" s="0"/>
      <c r="RB3" s="0"/>
      <c r="RC3" s="0"/>
      <c r="RD3" s="0"/>
      <c r="RE3" s="0"/>
      <c r="RF3" s="0"/>
      <c r="RG3" s="0"/>
      <c r="RH3" s="0"/>
      <c r="RI3" s="0"/>
      <c r="RJ3" s="0"/>
      <c r="RK3" s="0"/>
      <c r="RL3" s="0"/>
      <c r="RM3" s="0"/>
      <c r="RN3" s="0"/>
      <c r="RO3" s="0"/>
      <c r="RP3" s="0"/>
      <c r="RQ3" s="0"/>
      <c r="RR3" s="0"/>
      <c r="RS3" s="0"/>
      <c r="RT3" s="0"/>
      <c r="RU3" s="0"/>
      <c r="RV3" s="0"/>
      <c r="RW3" s="0"/>
      <c r="RX3" s="0"/>
      <c r="RY3" s="0"/>
      <c r="RZ3" s="0"/>
      <c r="SA3" s="0"/>
      <c r="SB3" s="0"/>
      <c r="SC3" s="0"/>
      <c r="SD3" s="0"/>
      <c r="SE3" s="0"/>
      <c r="SF3" s="0"/>
      <c r="SG3" s="0"/>
      <c r="SH3" s="0"/>
      <c r="SI3" s="0"/>
      <c r="SJ3" s="0"/>
      <c r="SK3" s="0"/>
      <c r="SL3" s="0"/>
      <c r="SM3" s="0"/>
      <c r="SN3" s="0"/>
      <c r="SO3" s="0"/>
      <c r="SP3" s="0"/>
      <c r="SQ3" s="0"/>
      <c r="SR3" s="0"/>
      <c r="SS3" s="0"/>
      <c r="ST3" s="0"/>
      <c r="SU3" s="0"/>
      <c r="SV3" s="0"/>
      <c r="SW3" s="0"/>
      <c r="SX3" s="0"/>
      <c r="SY3" s="0"/>
      <c r="SZ3" s="0"/>
      <c r="TA3" s="0"/>
      <c r="TB3" s="0"/>
      <c r="TC3" s="0"/>
      <c r="TD3" s="0"/>
      <c r="TE3" s="0"/>
      <c r="TF3" s="0"/>
      <c r="TG3" s="0"/>
      <c r="TH3" s="0"/>
      <c r="TI3" s="0"/>
      <c r="TJ3" s="0"/>
      <c r="TK3" s="0"/>
      <c r="TL3" s="0"/>
      <c r="TM3" s="0"/>
      <c r="TN3" s="0"/>
      <c r="TO3" s="0"/>
      <c r="TP3" s="0"/>
      <c r="TQ3" s="0"/>
      <c r="TR3" s="0"/>
      <c r="TS3" s="0"/>
      <c r="TT3" s="0"/>
      <c r="TU3" s="0"/>
      <c r="TV3" s="0"/>
      <c r="TW3" s="0"/>
      <c r="TX3" s="0"/>
      <c r="TY3" s="0"/>
      <c r="TZ3" s="0"/>
      <c r="UA3" s="0"/>
      <c r="UB3" s="0"/>
      <c r="UC3" s="0"/>
      <c r="UD3" s="0"/>
      <c r="UE3" s="0"/>
      <c r="UF3" s="0"/>
      <c r="UG3" s="0"/>
      <c r="UH3" s="0"/>
      <c r="UI3" s="0"/>
      <c r="UJ3" s="0"/>
      <c r="UK3" s="0"/>
      <c r="UL3" s="0"/>
      <c r="UM3" s="0"/>
      <c r="UN3" s="0"/>
      <c r="UO3" s="0"/>
      <c r="UP3" s="0"/>
      <c r="UQ3" s="0"/>
      <c r="UR3" s="0"/>
      <c r="US3" s="0"/>
      <c r="UT3" s="0"/>
      <c r="UU3" s="0"/>
      <c r="UV3" s="0"/>
      <c r="UW3" s="0"/>
      <c r="UX3" s="0"/>
      <c r="UY3" s="0"/>
      <c r="UZ3" s="0"/>
      <c r="VA3" s="0"/>
      <c r="VB3" s="0"/>
      <c r="VC3" s="0"/>
      <c r="VD3" s="0"/>
      <c r="VE3" s="0"/>
      <c r="VF3" s="0"/>
      <c r="VG3" s="0"/>
      <c r="VH3" s="0"/>
      <c r="VI3" s="0"/>
      <c r="VJ3" s="0"/>
      <c r="VK3" s="0"/>
      <c r="VL3" s="0"/>
      <c r="VM3" s="0"/>
      <c r="VN3" s="0"/>
      <c r="VO3" s="0"/>
      <c r="VP3" s="0"/>
      <c r="VQ3" s="0"/>
      <c r="VR3" s="0"/>
      <c r="VS3" s="0"/>
      <c r="VT3" s="0"/>
      <c r="VU3" s="0"/>
      <c r="VV3" s="0"/>
      <c r="VW3" s="0"/>
      <c r="VX3" s="0"/>
      <c r="VY3" s="0"/>
      <c r="VZ3" s="0"/>
      <c r="WA3" s="0"/>
      <c r="WB3" s="0"/>
      <c r="WC3" s="0"/>
      <c r="WD3" s="0"/>
      <c r="WE3" s="0"/>
      <c r="WF3" s="0"/>
      <c r="WG3" s="0"/>
      <c r="WH3" s="0"/>
      <c r="WI3" s="0"/>
      <c r="WJ3" s="0"/>
      <c r="WK3" s="0"/>
      <c r="WL3" s="0"/>
      <c r="WM3" s="0"/>
      <c r="WN3" s="0"/>
      <c r="WO3" s="0"/>
      <c r="WP3" s="0"/>
      <c r="WQ3" s="0"/>
      <c r="WR3" s="0"/>
      <c r="WS3" s="0"/>
      <c r="WT3" s="0"/>
      <c r="WU3" s="0"/>
      <c r="WV3" s="0"/>
      <c r="WW3" s="0"/>
      <c r="WX3" s="0"/>
      <c r="WY3" s="0"/>
      <c r="WZ3" s="0"/>
      <c r="XA3" s="0"/>
      <c r="XB3" s="0"/>
      <c r="XC3" s="0"/>
      <c r="XD3" s="0"/>
      <c r="XE3" s="0"/>
      <c r="XF3" s="0"/>
      <c r="XG3" s="0"/>
      <c r="XH3" s="0"/>
      <c r="XI3" s="0"/>
      <c r="XJ3" s="0"/>
      <c r="XK3" s="0"/>
      <c r="XL3" s="0"/>
      <c r="XM3" s="0"/>
      <c r="XN3" s="0"/>
      <c r="XO3" s="0"/>
      <c r="XP3" s="0"/>
      <c r="XQ3" s="0"/>
      <c r="XR3" s="0"/>
      <c r="XS3" s="0"/>
      <c r="XT3" s="0"/>
      <c r="XU3" s="0"/>
      <c r="XV3" s="0"/>
      <c r="XW3" s="0"/>
      <c r="XX3" s="0"/>
      <c r="XY3" s="0"/>
      <c r="XZ3" s="0"/>
      <c r="YA3" s="0"/>
      <c r="YB3" s="0"/>
      <c r="YC3" s="0"/>
      <c r="YD3" s="0"/>
      <c r="YE3" s="0"/>
      <c r="YF3" s="0"/>
      <c r="YG3" s="0"/>
      <c r="YH3" s="0"/>
      <c r="YI3" s="0"/>
      <c r="YJ3" s="0"/>
      <c r="YK3" s="0"/>
      <c r="YL3" s="0"/>
      <c r="YM3" s="0"/>
      <c r="YN3" s="0"/>
      <c r="YO3" s="0"/>
      <c r="YP3" s="0"/>
      <c r="YQ3" s="0"/>
      <c r="YR3" s="0"/>
      <c r="YS3" s="0"/>
      <c r="YT3" s="0"/>
      <c r="YU3" s="0"/>
      <c r="YV3" s="0"/>
      <c r="YW3" s="0"/>
      <c r="YX3" s="0"/>
      <c r="YY3" s="0"/>
      <c r="YZ3" s="0"/>
      <c r="ZA3" s="0"/>
      <c r="ZB3" s="0"/>
      <c r="ZC3" s="0"/>
      <c r="ZD3" s="0"/>
      <c r="ZE3" s="0"/>
      <c r="ZF3" s="0"/>
      <c r="ZG3" s="0"/>
      <c r="ZH3" s="0"/>
      <c r="ZI3" s="0"/>
      <c r="ZJ3" s="0"/>
      <c r="ZK3" s="0"/>
      <c r="ZL3" s="0"/>
      <c r="ZM3" s="0"/>
      <c r="ZN3" s="0"/>
      <c r="ZO3" s="0"/>
      <c r="ZP3" s="0"/>
      <c r="ZQ3" s="0"/>
      <c r="ZR3" s="0"/>
      <c r="ZS3" s="0"/>
      <c r="ZT3" s="0"/>
      <c r="ZU3" s="0"/>
      <c r="ZV3" s="0"/>
      <c r="ZW3" s="0"/>
      <c r="ZX3" s="0"/>
      <c r="ZY3" s="0"/>
      <c r="ZZ3" s="0"/>
      <c r="AAA3" s="0"/>
      <c r="AAB3" s="0"/>
      <c r="AAC3" s="0"/>
      <c r="AAD3" s="0"/>
      <c r="AAE3" s="0"/>
      <c r="AAF3" s="0"/>
      <c r="AAG3" s="0"/>
      <c r="AAH3" s="0"/>
      <c r="AAI3" s="0"/>
      <c r="AAJ3" s="0"/>
      <c r="AAK3" s="0"/>
      <c r="AAL3" s="0"/>
      <c r="AAM3" s="0"/>
      <c r="AAN3" s="0"/>
      <c r="AAO3" s="0"/>
      <c r="AAP3" s="0"/>
      <c r="AAQ3" s="0"/>
      <c r="AAR3" s="0"/>
      <c r="AAS3" s="0"/>
      <c r="AAT3" s="0"/>
      <c r="AAU3" s="0"/>
      <c r="AAV3" s="0"/>
      <c r="AAW3" s="0"/>
      <c r="AAX3" s="0"/>
      <c r="AAY3" s="0"/>
      <c r="AAZ3" s="0"/>
      <c r="ABA3" s="0"/>
      <c r="ABB3" s="0"/>
      <c r="ABC3" s="0"/>
      <c r="ABD3" s="0"/>
      <c r="ABE3" s="0"/>
      <c r="ABF3" s="0"/>
      <c r="ABG3" s="0"/>
      <c r="ABH3" s="0"/>
      <c r="ABI3" s="0"/>
      <c r="ABJ3" s="0"/>
      <c r="ABK3" s="0"/>
      <c r="ABL3" s="0"/>
      <c r="ABM3" s="0"/>
      <c r="ABN3" s="0"/>
      <c r="ABO3" s="0"/>
      <c r="ABP3" s="0"/>
      <c r="ABQ3" s="0"/>
      <c r="ABR3" s="0"/>
      <c r="ABS3" s="0"/>
      <c r="ABT3" s="0"/>
      <c r="ABU3" s="0"/>
      <c r="ABV3" s="0"/>
      <c r="ABW3" s="0"/>
      <c r="ABX3" s="0"/>
      <c r="ABY3" s="0"/>
      <c r="ABZ3" s="0"/>
      <c r="ACA3" s="0"/>
      <c r="ACB3" s="0"/>
      <c r="ACC3" s="0"/>
      <c r="ACD3" s="0"/>
      <c r="ACE3" s="0"/>
      <c r="ACF3" s="0"/>
      <c r="ACG3" s="0"/>
      <c r="ACH3" s="0"/>
      <c r="ACI3" s="0"/>
      <c r="ACJ3" s="0"/>
      <c r="ACK3" s="0"/>
      <c r="ACL3" s="0"/>
      <c r="ACM3" s="0"/>
      <c r="ACN3" s="0"/>
      <c r="ACO3" s="0"/>
      <c r="ACP3" s="0"/>
      <c r="ACQ3" s="0"/>
      <c r="ACR3" s="0"/>
      <c r="ACS3" s="0"/>
      <c r="ACT3" s="0"/>
      <c r="ACU3" s="0"/>
      <c r="ACV3" s="0"/>
      <c r="ACW3" s="0"/>
      <c r="ACX3" s="0"/>
      <c r="ACY3" s="0"/>
      <c r="ACZ3" s="0"/>
      <c r="ADA3" s="0"/>
      <c r="ADB3" s="0"/>
      <c r="ADC3" s="0"/>
      <c r="ADD3" s="0"/>
      <c r="ADE3" s="0"/>
      <c r="ADF3" s="0"/>
      <c r="ADG3" s="0"/>
      <c r="ADH3" s="0"/>
      <c r="ADI3" s="0"/>
      <c r="ADJ3" s="0"/>
      <c r="ADK3" s="0"/>
      <c r="ADL3" s="0"/>
      <c r="ADM3" s="0"/>
      <c r="ADN3" s="0"/>
      <c r="ADO3" s="0"/>
      <c r="ADP3" s="0"/>
      <c r="ADQ3" s="0"/>
      <c r="ADR3" s="0"/>
      <c r="ADS3" s="0"/>
      <c r="ADT3" s="0"/>
      <c r="ADU3" s="0"/>
      <c r="ADV3" s="0"/>
      <c r="ADW3" s="0"/>
      <c r="ADX3" s="0"/>
      <c r="ADY3" s="0"/>
      <c r="ADZ3" s="0"/>
      <c r="AEA3" s="0"/>
      <c r="AEB3" s="0"/>
      <c r="AEC3" s="0"/>
      <c r="AED3" s="0"/>
      <c r="AEE3" s="0"/>
      <c r="AEF3" s="0"/>
      <c r="AEG3" s="0"/>
      <c r="AEH3" s="0"/>
      <c r="AEI3" s="0"/>
      <c r="AEJ3" s="0"/>
      <c r="AEK3" s="0"/>
      <c r="AEL3" s="0"/>
      <c r="AEM3" s="0"/>
      <c r="AEN3" s="0"/>
      <c r="AEO3" s="0"/>
      <c r="AEP3" s="0"/>
      <c r="AEQ3" s="0"/>
      <c r="AER3" s="0"/>
      <c r="AES3" s="0"/>
      <c r="AET3" s="0"/>
      <c r="AEU3" s="0"/>
      <c r="AEV3" s="0"/>
      <c r="AEW3" s="0"/>
      <c r="AEX3" s="0"/>
      <c r="AEY3" s="0"/>
      <c r="AEZ3" s="0"/>
      <c r="AFA3" s="0"/>
      <c r="AFB3" s="0"/>
      <c r="AFC3" s="0"/>
      <c r="AFD3" s="0"/>
      <c r="AFE3" s="0"/>
      <c r="AFF3" s="0"/>
      <c r="AFG3" s="0"/>
      <c r="AFH3" s="0"/>
      <c r="AFI3" s="0"/>
      <c r="AFJ3" s="0"/>
      <c r="AFK3" s="0"/>
      <c r="AFL3" s="0"/>
      <c r="AFM3" s="0"/>
      <c r="AFN3" s="0"/>
      <c r="AFO3" s="0"/>
      <c r="AFP3" s="0"/>
      <c r="AFQ3" s="0"/>
      <c r="AFR3" s="0"/>
      <c r="AFS3" s="0"/>
      <c r="AFT3" s="0"/>
      <c r="AFU3" s="0"/>
      <c r="AFV3" s="0"/>
      <c r="AFW3" s="0"/>
      <c r="AFX3" s="0"/>
      <c r="AFY3" s="0"/>
      <c r="AFZ3" s="0"/>
      <c r="AGA3" s="0"/>
      <c r="AGB3" s="0"/>
      <c r="AGC3" s="0"/>
      <c r="AGD3" s="0"/>
      <c r="AGE3" s="0"/>
      <c r="AGF3" s="0"/>
      <c r="AGG3" s="0"/>
      <c r="AGH3" s="0"/>
      <c r="AGI3" s="0"/>
      <c r="AGJ3" s="0"/>
      <c r="AGK3" s="0"/>
      <c r="AGL3" s="0"/>
      <c r="AGM3" s="0"/>
      <c r="AGN3" s="0"/>
      <c r="AGO3" s="0"/>
      <c r="AGP3" s="0"/>
      <c r="AGQ3" s="0"/>
      <c r="AGR3" s="0"/>
      <c r="AGS3" s="0"/>
      <c r="AGT3" s="0"/>
      <c r="AGU3" s="0"/>
      <c r="AGV3" s="0"/>
      <c r="AGW3" s="0"/>
      <c r="AGX3" s="0"/>
      <c r="AGY3" s="0"/>
      <c r="AGZ3" s="0"/>
      <c r="AHA3" s="0"/>
      <c r="AHB3" s="0"/>
      <c r="AHC3" s="0"/>
      <c r="AHD3" s="0"/>
      <c r="AHE3" s="0"/>
      <c r="AHF3" s="0"/>
      <c r="AHG3" s="0"/>
      <c r="AHH3" s="0"/>
      <c r="AHI3" s="0"/>
      <c r="AHJ3" s="0"/>
      <c r="AHK3" s="0"/>
      <c r="AHL3" s="0"/>
      <c r="AHM3" s="0"/>
      <c r="AHN3" s="0"/>
      <c r="AHO3" s="0"/>
      <c r="AHP3" s="0"/>
      <c r="AHQ3" s="0"/>
      <c r="AHR3" s="0"/>
      <c r="AHS3" s="0"/>
      <c r="AHT3" s="0"/>
      <c r="AHU3" s="0"/>
      <c r="AHV3" s="0"/>
      <c r="AHW3" s="0"/>
      <c r="AHX3" s="0"/>
      <c r="AHY3" s="0"/>
      <c r="AHZ3" s="0"/>
      <c r="AIA3" s="0"/>
      <c r="AIB3" s="0"/>
      <c r="AIC3" s="0"/>
      <c r="AID3" s="0"/>
      <c r="AIE3" s="0"/>
      <c r="AIF3" s="0"/>
      <c r="AIG3" s="0"/>
      <c r="AIH3" s="0"/>
      <c r="AII3" s="0"/>
      <c r="AIJ3" s="0"/>
      <c r="AIK3" s="0"/>
      <c r="AIL3" s="0"/>
      <c r="AIM3" s="0"/>
      <c r="AIN3" s="0"/>
      <c r="AIO3" s="0"/>
      <c r="AIP3" s="0"/>
      <c r="AIQ3" s="0"/>
      <c r="AIR3" s="0"/>
      <c r="AIS3" s="0"/>
      <c r="AIT3" s="0"/>
      <c r="AIU3" s="0"/>
      <c r="AIV3" s="0"/>
      <c r="AIW3" s="0"/>
      <c r="AIX3" s="0"/>
      <c r="AIY3" s="0"/>
      <c r="AIZ3" s="0"/>
      <c r="AJA3" s="0"/>
      <c r="AJB3" s="0"/>
      <c r="AJC3" s="0"/>
      <c r="AJD3" s="0"/>
      <c r="AJE3" s="0"/>
      <c r="AJF3" s="0"/>
      <c r="AJG3" s="0"/>
      <c r="AJH3" s="0"/>
      <c r="AJI3" s="0"/>
      <c r="AJJ3" s="0"/>
      <c r="AJK3" s="0"/>
      <c r="AJL3" s="0"/>
      <c r="AJM3" s="0"/>
      <c r="AJN3" s="0"/>
      <c r="AJO3" s="0"/>
      <c r="AJP3" s="0"/>
      <c r="AJQ3" s="0"/>
      <c r="AJR3" s="0"/>
      <c r="AJS3" s="0"/>
      <c r="AJT3" s="0"/>
      <c r="AJU3" s="0"/>
      <c r="AJV3" s="0"/>
      <c r="AJW3" s="0"/>
      <c r="AJX3" s="0"/>
      <c r="AJY3" s="0"/>
      <c r="AJZ3" s="0"/>
      <c r="AKA3" s="0"/>
      <c r="AKB3" s="0"/>
      <c r="AKC3" s="0"/>
      <c r="AKD3" s="0"/>
      <c r="AKE3" s="0"/>
      <c r="AKF3" s="0"/>
      <c r="AKG3" s="0"/>
      <c r="AKH3" s="0"/>
      <c r="AKI3" s="0"/>
      <c r="AKJ3" s="0"/>
      <c r="AKK3" s="0"/>
      <c r="AKL3" s="0"/>
      <c r="AKM3" s="0"/>
      <c r="AKN3" s="0"/>
      <c r="AKO3" s="0"/>
      <c r="AKP3" s="0"/>
      <c r="AKQ3" s="0"/>
      <c r="AKR3" s="0"/>
      <c r="AKS3" s="0"/>
      <c r="AKT3" s="0"/>
      <c r="AKU3" s="0"/>
      <c r="AKV3" s="0"/>
      <c r="AKW3" s="0"/>
      <c r="AKX3" s="0"/>
      <c r="AKY3" s="0"/>
      <c r="AKZ3" s="0"/>
      <c r="ALA3" s="0"/>
      <c r="ALB3" s="0"/>
      <c r="ALC3" s="0"/>
      <c r="ALD3" s="0"/>
      <c r="ALE3" s="0"/>
      <c r="ALF3" s="0"/>
      <c r="ALG3" s="0"/>
      <c r="ALH3" s="0"/>
      <c r="ALI3" s="0"/>
      <c r="ALJ3" s="0"/>
      <c r="ALK3" s="0"/>
      <c r="ALL3" s="0"/>
      <c r="ALM3" s="0"/>
      <c r="ALN3" s="0"/>
      <c r="ALO3" s="0"/>
      <c r="ALP3" s="0"/>
      <c r="ALQ3" s="0"/>
      <c r="ALR3" s="0"/>
      <c r="ALS3" s="0"/>
      <c r="ALT3" s="0"/>
      <c r="ALU3" s="0"/>
      <c r="ALV3" s="0"/>
      <c r="ALW3" s="0"/>
      <c r="ALX3" s="0"/>
      <c r="ALY3" s="0"/>
      <c r="ALZ3" s="0"/>
      <c r="AMA3" s="0"/>
      <c r="AMB3" s="0"/>
      <c r="AMC3" s="0"/>
      <c r="AMD3" s="0"/>
      <c r="AME3" s="0"/>
      <c r="AMF3" s="0"/>
      <c r="AMG3" s="0"/>
      <c r="AMH3" s="0"/>
      <c r="AMI3" s="0"/>
      <c r="AMJ3" s="0"/>
    </row>
    <row r="4" customFormat="false" ht="15" hidden="false" customHeight="true" outlineLevel="0" collapsed="false">
      <c r="A4" s="0"/>
      <c r="B4" s="5"/>
      <c r="C4" s="6"/>
      <c r="D4" s="6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9"/>
      <c r="AC4" s="7"/>
      <c r="AD4" s="7"/>
      <c r="AE4" s="7"/>
      <c r="AF4" s="7"/>
      <c r="AG4" s="7"/>
      <c r="AH4" s="7"/>
      <c r="AI4" s="10"/>
      <c r="AJ4" s="11"/>
      <c r="AK4" s="11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  <c r="IX4" s="0"/>
      <c r="IY4" s="0"/>
      <c r="IZ4" s="0"/>
      <c r="JA4" s="0"/>
      <c r="JB4" s="0"/>
      <c r="JC4" s="0"/>
      <c r="JD4" s="0"/>
      <c r="JE4" s="0"/>
      <c r="JF4" s="0"/>
      <c r="JG4" s="0"/>
      <c r="JH4" s="0"/>
      <c r="JI4" s="0"/>
      <c r="JJ4" s="0"/>
      <c r="JK4" s="0"/>
      <c r="JL4" s="0"/>
      <c r="JM4" s="0"/>
      <c r="JN4" s="0"/>
      <c r="JO4" s="0"/>
      <c r="JP4" s="0"/>
      <c r="JQ4" s="0"/>
      <c r="JR4" s="0"/>
      <c r="JS4" s="0"/>
      <c r="JT4" s="0"/>
      <c r="JU4" s="0"/>
      <c r="JV4" s="0"/>
      <c r="JW4" s="0"/>
      <c r="JX4" s="0"/>
      <c r="JY4" s="0"/>
      <c r="JZ4" s="0"/>
      <c r="KA4" s="0"/>
      <c r="KB4" s="0"/>
      <c r="KC4" s="0"/>
      <c r="KD4" s="0"/>
      <c r="KE4" s="0"/>
      <c r="KF4" s="0"/>
      <c r="KG4" s="0"/>
      <c r="KH4" s="0"/>
      <c r="KI4" s="0"/>
      <c r="KJ4" s="0"/>
      <c r="KK4" s="0"/>
      <c r="KL4" s="0"/>
      <c r="KM4" s="0"/>
      <c r="KN4" s="0"/>
      <c r="KO4" s="0"/>
      <c r="KP4" s="0"/>
      <c r="KQ4" s="0"/>
      <c r="KR4" s="0"/>
      <c r="KS4" s="0"/>
      <c r="KT4" s="0"/>
      <c r="KU4" s="0"/>
      <c r="KV4" s="0"/>
      <c r="KW4" s="0"/>
      <c r="KX4" s="0"/>
      <c r="KY4" s="0"/>
      <c r="KZ4" s="0"/>
      <c r="LA4" s="0"/>
      <c r="LB4" s="0"/>
      <c r="LC4" s="0"/>
      <c r="LD4" s="0"/>
      <c r="LE4" s="0"/>
      <c r="LF4" s="0"/>
      <c r="LG4" s="0"/>
      <c r="LH4" s="0"/>
      <c r="LI4" s="0"/>
      <c r="LJ4" s="0"/>
      <c r="LK4" s="0"/>
      <c r="LL4" s="0"/>
      <c r="LM4" s="0"/>
      <c r="LN4" s="0"/>
      <c r="LO4" s="0"/>
      <c r="LP4" s="0"/>
      <c r="LQ4" s="0"/>
      <c r="LR4" s="0"/>
      <c r="LS4" s="0"/>
      <c r="LT4" s="0"/>
      <c r="LU4" s="0"/>
      <c r="LV4" s="0"/>
      <c r="LW4" s="0"/>
      <c r="LX4" s="0"/>
      <c r="LY4" s="0"/>
      <c r="LZ4" s="0"/>
      <c r="MA4" s="0"/>
      <c r="MB4" s="0"/>
      <c r="MC4" s="0"/>
      <c r="MD4" s="0"/>
      <c r="ME4" s="0"/>
      <c r="MF4" s="0"/>
      <c r="MG4" s="0"/>
      <c r="MH4" s="0"/>
      <c r="MI4" s="0"/>
      <c r="MJ4" s="0"/>
      <c r="MK4" s="0"/>
      <c r="ML4" s="0"/>
      <c r="MM4" s="0"/>
      <c r="MN4" s="0"/>
      <c r="MO4" s="0"/>
      <c r="MP4" s="0"/>
      <c r="MQ4" s="0"/>
      <c r="MR4" s="0"/>
      <c r="MS4" s="0"/>
      <c r="MT4" s="0"/>
      <c r="MU4" s="0"/>
      <c r="MV4" s="0"/>
      <c r="MW4" s="0"/>
      <c r="MX4" s="0"/>
      <c r="MY4" s="0"/>
      <c r="MZ4" s="0"/>
      <c r="NA4" s="0"/>
      <c r="NB4" s="0"/>
      <c r="NC4" s="0"/>
      <c r="ND4" s="0"/>
      <c r="NE4" s="0"/>
      <c r="NF4" s="0"/>
      <c r="NG4" s="0"/>
      <c r="NH4" s="0"/>
      <c r="NI4" s="0"/>
      <c r="NJ4" s="0"/>
      <c r="NK4" s="0"/>
      <c r="NL4" s="0"/>
      <c r="NM4" s="0"/>
      <c r="NN4" s="0"/>
      <c r="NO4" s="0"/>
      <c r="NP4" s="0"/>
      <c r="NQ4" s="0"/>
      <c r="NR4" s="0"/>
      <c r="NS4" s="0"/>
      <c r="NT4" s="0"/>
      <c r="NU4" s="0"/>
      <c r="NV4" s="0"/>
      <c r="NW4" s="0"/>
      <c r="NX4" s="0"/>
      <c r="NY4" s="0"/>
      <c r="NZ4" s="0"/>
      <c r="OA4" s="0"/>
      <c r="OB4" s="0"/>
      <c r="OC4" s="0"/>
      <c r="OD4" s="0"/>
      <c r="OE4" s="0"/>
      <c r="OF4" s="0"/>
      <c r="OG4" s="0"/>
      <c r="OH4" s="0"/>
      <c r="OI4" s="0"/>
      <c r="OJ4" s="0"/>
      <c r="OK4" s="0"/>
      <c r="OL4" s="0"/>
      <c r="OM4" s="0"/>
      <c r="ON4" s="0"/>
      <c r="OO4" s="0"/>
      <c r="OP4" s="0"/>
      <c r="OQ4" s="0"/>
      <c r="OR4" s="0"/>
      <c r="OS4" s="0"/>
      <c r="OT4" s="0"/>
      <c r="OU4" s="0"/>
      <c r="OV4" s="0"/>
      <c r="OW4" s="0"/>
      <c r="OX4" s="0"/>
      <c r="OY4" s="0"/>
      <c r="OZ4" s="0"/>
      <c r="PA4" s="0"/>
      <c r="PB4" s="0"/>
      <c r="PC4" s="0"/>
      <c r="PD4" s="0"/>
      <c r="PE4" s="0"/>
      <c r="PF4" s="0"/>
      <c r="PG4" s="0"/>
      <c r="PH4" s="0"/>
      <c r="PI4" s="0"/>
      <c r="PJ4" s="0"/>
      <c r="PK4" s="0"/>
      <c r="PL4" s="0"/>
      <c r="PM4" s="0"/>
      <c r="PN4" s="0"/>
      <c r="PO4" s="0"/>
      <c r="PP4" s="0"/>
      <c r="PQ4" s="0"/>
      <c r="PR4" s="0"/>
      <c r="PS4" s="0"/>
      <c r="PT4" s="0"/>
      <c r="PU4" s="0"/>
      <c r="PV4" s="0"/>
      <c r="PW4" s="0"/>
      <c r="PX4" s="0"/>
      <c r="PY4" s="0"/>
      <c r="PZ4" s="0"/>
      <c r="QA4" s="0"/>
      <c r="QB4" s="0"/>
      <c r="QC4" s="0"/>
      <c r="QD4" s="0"/>
      <c r="QE4" s="0"/>
      <c r="QF4" s="0"/>
      <c r="QG4" s="0"/>
      <c r="QH4" s="0"/>
      <c r="QI4" s="0"/>
      <c r="QJ4" s="0"/>
      <c r="QK4" s="0"/>
      <c r="QL4" s="0"/>
      <c r="QM4" s="0"/>
      <c r="QN4" s="0"/>
      <c r="QO4" s="0"/>
      <c r="QP4" s="0"/>
      <c r="QQ4" s="0"/>
      <c r="QR4" s="0"/>
      <c r="QS4" s="0"/>
      <c r="QT4" s="0"/>
      <c r="QU4" s="0"/>
      <c r="QV4" s="0"/>
      <c r="QW4" s="0"/>
      <c r="QX4" s="0"/>
      <c r="QY4" s="0"/>
      <c r="QZ4" s="0"/>
      <c r="RA4" s="0"/>
      <c r="RB4" s="0"/>
      <c r="RC4" s="0"/>
      <c r="RD4" s="0"/>
      <c r="RE4" s="0"/>
      <c r="RF4" s="0"/>
      <c r="RG4" s="0"/>
      <c r="RH4" s="0"/>
      <c r="RI4" s="0"/>
      <c r="RJ4" s="0"/>
      <c r="RK4" s="0"/>
      <c r="RL4" s="0"/>
      <c r="RM4" s="0"/>
      <c r="RN4" s="0"/>
      <c r="RO4" s="0"/>
      <c r="RP4" s="0"/>
      <c r="RQ4" s="0"/>
      <c r="RR4" s="0"/>
      <c r="RS4" s="0"/>
      <c r="RT4" s="0"/>
      <c r="RU4" s="0"/>
      <c r="RV4" s="0"/>
      <c r="RW4" s="0"/>
      <c r="RX4" s="0"/>
      <c r="RY4" s="0"/>
      <c r="RZ4" s="0"/>
      <c r="SA4" s="0"/>
      <c r="SB4" s="0"/>
      <c r="SC4" s="0"/>
      <c r="SD4" s="0"/>
      <c r="SE4" s="0"/>
      <c r="SF4" s="0"/>
      <c r="SG4" s="0"/>
      <c r="SH4" s="0"/>
      <c r="SI4" s="0"/>
      <c r="SJ4" s="0"/>
      <c r="SK4" s="0"/>
      <c r="SL4" s="0"/>
      <c r="SM4" s="0"/>
      <c r="SN4" s="0"/>
      <c r="SO4" s="0"/>
      <c r="SP4" s="0"/>
      <c r="SQ4" s="0"/>
      <c r="SR4" s="0"/>
      <c r="SS4" s="0"/>
      <c r="ST4" s="0"/>
      <c r="SU4" s="0"/>
      <c r="SV4" s="0"/>
      <c r="SW4" s="0"/>
      <c r="SX4" s="0"/>
      <c r="SY4" s="0"/>
      <c r="SZ4" s="0"/>
      <c r="TA4" s="0"/>
      <c r="TB4" s="0"/>
      <c r="TC4" s="0"/>
      <c r="TD4" s="0"/>
      <c r="TE4" s="0"/>
      <c r="TF4" s="0"/>
      <c r="TG4" s="0"/>
      <c r="TH4" s="0"/>
      <c r="TI4" s="0"/>
      <c r="TJ4" s="0"/>
      <c r="TK4" s="0"/>
      <c r="TL4" s="0"/>
      <c r="TM4" s="0"/>
      <c r="TN4" s="0"/>
      <c r="TO4" s="0"/>
      <c r="TP4" s="0"/>
      <c r="TQ4" s="0"/>
      <c r="TR4" s="0"/>
      <c r="TS4" s="0"/>
      <c r="TT4" s="0"/>
      <c r="TU4" s="0"/>
      <c r="TV4" s="0"/>
      <c r="TW4" s="0"/>
      <c r="TX4" s="0"/>
      <c r="TY4" s="0"/>
      <c r="TZ4" s="0"/>
      <c r="UA4" s="0"/>
      <c r="UB4" s="0"/>
      <c r="UC4" s="0"/>
      <c r="UD4" s="0"/>
      <c r="UE4" s="0"/>
      <c r="UF4" s="0"/>
      <c r="UG4" s="0"/>
      <c r="UH4" s="0"/>
      <c r="UI4" s="0"/>
      <c r="UJ4" s="0"/>
      <c r="UK4" s="0"/>
      <c r="UL4" s="0"/>
      <c r="UM4" s="0"/>
      <c r="UN4" s="0"/>
      <c r="UO4" s="0"/>
      <c r="UP4" s="0"/>
      <c r="UQ4" s="0"/>
      <c r="UR4" s="0"/>
      <c r="US4" s="0"/>
      <c r="UT4" s="0"/>
      <c r="UU4" s="0"/>
      <c r="UV4" s="0"/>
      <c r="UW4" s="0"/>
      <c r="UX4" s="0"/>
      <c r="UY4" s="0"/>
      <c r="UZ4" s="0"/>
      <c r="VA4" s="0"/>
      <c r="VB4" s="0"/>
      <c r="VC4" s="0"/>
      <c r="VD4" s="0"/>
      <c r="VE4" s="0"/>
      <c r="VF4" s="0"/>
      <c r="VG4" s="0"/>
      <c r="VH4" s="0"/>
      <c r="VI4" s="0"/>
      <c r="VJ4" s="0"/>
      <c r="VK4" s="0"/>
      <c r="VL4" s="0"/>
      <c r="VM4" s="0"/>
      <c r="VN4" s="0"/>
      <c r="VO4" s="0"/>
      <c r="VP4" s="0"/>
      <c r="VQ4" s="0"/>
      <c r="VR4" s="0"/>
      <c r="VS4" s="0"/>
      <c r="VT4" s="0"/>
      <c r="VU4" s="0"/>
      <c r="VV4" s="0"/>
      <c r="VW4" s="0"/>
      <c r="VX4" s="0"/>
      <c r="VY4" s="0"/>
      <c r="VZ4" s="0"/>
      <c r="WA4" s="0"/>
      <c r="WB4" s="0"/>
      <c r="WC4" s="0"/>
      <c r="WD4" s="0"/>
      <c r="WE4" s="0"/>
      <c r="WF4" s="0"/>
      <c r="WG4" s="0"/>
      <c r="WH4" s="0"/>
      <c r="WI4" s="0"/>
      <c r="WJ4" s="0"/>
      <c r="WK4" s="0"/>
      <c r="WL4" s="0"/>
      <c r="WM4" s="0"/>
      <c r="WN4" s="0"/>
      <c r="WO4" s="0"/>
      <c r="WP4" s="0"/>
      <c r="WQ4" s="0"/>
      <c r="WR4" s="0"/>
      <c r="WS4" s="0"/>
      <c r="WT4" s="0"/>
      <c r="WU4" s="0"/>
      <c r="WV4" s="0"/>
      <c r="WW4" s="0"/>
      <c r="WX4" s="0"/>
      <c r="WY4" s="0"/>
      <c r="WZ4" s="0"/>
      <c r="XA4" s="0"/>
      <c r="XB4" s="0"/>
      <c r="XC4" s="0"/>
      <c r="XD4" s="0"/>
      <c r="XE4" s="0"/>
      <c r="XF4" s="0"/>
      <c r="XG4" s="0"/>
      <c r="XH4" s="0"/>
      <c r="XI4" s="0"/>
      <c r="XJ4" s="0"/>
      <c r="XK4" s="0"/>
      <c r="XL4" s="0"/>
      <c r="XM4" s="0"/>
      <c r="XN4" s="0"/>
      <c r="XO4" s="0"/>
      <c r="XP4" s="0"/>
      <c r="XQ4" s="0"/>
      <c r="XR4" s="0"/>
      <c r="XS4" s="0"/>
      <c r="XT4" s="0"/>
      <c r="XU4" s="0"/>
      <c r="XV4" s="0"/>
      <c r="XW4" s="0"/>
      <c r="XX4" s="0"/>
      <c r="XY4" s="0"/>
      <c r="XZ4" s="0"/>
      <c r="YA4" s="0"/>
      <c r="YB4" s="0"/>
      <c r="YC4" s="0"/>
      <c r="YD4" s="0"/>
      <c r="YE4" s="0"/>
      <c r="YF4" s="0"/>
      <c r="YG4" s="0"/>
      <c r="YH4" s="0"/>
      <c r="YI4" s="0"/>
      <c r="YJ4" s="0"/>
      <c r="YK4" s="0"/>
      <c r="YL4" s="0"/>
      <c r="YM4" s="0"/>
      <c r="YN4" s="0"/>
      <c r="YO4" s="0"/>
      <c r="YP4" s="0"/>
      <c r="YQ4" s="0"/>
      <c r="YR4" s="0"/>
      <c r="YS4" s="0"/>
      <c r="YT4" s="0"/>
      <c r="YU4" s="0"/>
      <c r="YV4" s="0"/>
      <c r="YW4" s="0"/>
      <c r="YX4" s="0"/>
      <c r="YY4" s="0"/>
      <c r="YZ4" s="0"/>
      <c r="ZA4" s="0"/>
      <c r="ZB4" s="0"/>
      <c r="ZC4" s="0"/>
      <c r="ZD4" s="0"/>
      <c r="ZE4" s="0"/>
      <c r="ZF4" s="0"/>
      <c r="ZG4" s="0"/>
      <c r="ZH4" s="0"/>
      <c r="ZI4" s="0"/>
      <c r="ZJ4" s="0"/>
      <c r="ZK4" s="0"/>
      <c r="ZL4" s="0"/>
      <c r="ZM4" s="0"/>
      <c r="ZN4" s="0"/>
      <c r="ZO4" s="0"/>
      <c r="ZP4" s="0"/>
      <c r="ZQ4" s="0"/>
      <c r="ZR4" s="0"/>
      <c r="ZS4" s="0"/>
      <c r="ZT4" s="0"/>
      <c r="ZU4" s="0"/>
      <c r="ZV4" s="0"/>
      <c r="ZW4" s="0"/>
      <c r="ZX4" s="0"/>
      <c r="ZY4" s="0"/>
      <c r="ZZ4" s="0"/>
      <c r="AAA4" s="0"/>
      <c r="AAB4" s="0"/>
      <c r="AAC4" s="0"/>
      <c r="AAD4" s="0"/>
      <c r="AAE4" s="0"/>
      <c r="AAF4" s="0"/>
      <c r="AAG4" s="0"/>
      <c r="AAH4" s="0"/>
      <c r="AAI4" s="0"/>
      <c r="AAJ4" s="0"/>
      <c r="AAK4" s="0"/>
      <c r="AAL4" s="0"/>
      <c r="AAM4" s="0"/>
      <c r="AAN4" s="0"/>
      <c r="AAO4" s="0"/>
      <c r="AAP4" s="0"/>
      <c r="AAQ4" s="0"/>
      <c r="AAR4" s="0"/>
      <c r="AAS4" s="0"/>
      <c r="AAT4" s="0"/>
      <c r="AAU4" s="0"/>
      <c r="AAV4" s="0"/>
      <c r="AAW4" s="0"/>
      <c r="AAX4" s="0"/>
      <c r="AAY4" s="0"/>
      <c r="AAZ4" s="0"/>
      <c r="ABA4" s="0"/>
      <c r="ABB4" s="0"/>
      <c r="ABC4" s="0"/>
      <c r="ABD4" s="0"/>
      <c r="ABE4" s="0"/>
      <c r="ABF4" s="0"/>
      <c r="ABG4" s="0"/>
      <c r="ABH4" s="0"/>
      <c r="ABI4" s="0"/>
      <c r="ABJ4" s="0"/>
      <c r="ABK4" s="0"/>
      <c r="ABL4" s="0"/>
      <c r="ABM4" s="0"/>
      <c r="ABN4" s="0"/>
      <c r="ABO4" s="0"/>
      <c r="ABP4" s="0"/>
      <c r="ABQ4" s="0"/>
      <c r="ABR4" s="0"/>
      <c r="ABS4" s="0"/>
      <c r="ABT4" s="0"/>
      <c r="ABU4" s="0"/>
      <c r="ABV4" s="0"/>
      <c r="ABW4" s="0"/>
      <c r="ABX4" s="0"/>
      <c r="ABY4" s="0"/>
      <c r="ABZ4" s="0"/>
      <c r="ACA4" s="0"/>
      <c r="ACB4" s="0"/>
      <c r="ACC4" s="0"/>
      <c r="ACD4" s="0"/>
      <c r="ACE4" s="0"/>
      <c r="ACF4" s="0"/>
      <c r="ACG4" s="0"/>
      <c r="ACH4" s="0"/>
      <c r="ACI4" s="0"/>
      <c r="ACJ4" s="0"/>
      <c r="ACK4" s="0"/>
      <c r="ACL4" s="0"/>
      <c r="ACM4" s="0"/>
      <c r="ACN4" s="0"/>
      <c r="ACO4" s="0"/>
      <c r="ACP4" s="0"/>
      <c r="ACQ4" s="0"/>
      <c r="ACR4" s="0"/>
      <c r="ACS4" s="0"/>
      <c r="ACT4" s="0"/>
      <c r="ACU4" s="0"/>
      <c r="ACV4" s="0"/>
      <c r="ACW4" s="0"/>
      <c r="ACX4" s="0"/>
      <c r="ACY4" s="0"/>
      <c r="ACZ4" s="0"/>
      <c r="ADA4" s="0"/>
      <c r="ADB4" s="0"/>
      <c r="ADC4" s="0"/>
      <c r="ADD4" s="0"/>
      <c r="ADE4" s="0"/>
      <c r="ADF4" s="0"/>
      <c r="ADG4" s="0"/>
      <c r="ADH4" s="0"/>
      <c r="ADI4" s="0"/>
      <c r="ADJ4" s="0"/>
      <c r="ADK4" s="0"/>
      <c r="ADL4" s="0"/>
      <c r="ADM4" s="0"/>
      <c r="ADN4" s="0"/>
      <c r="ADO4" s="0"/>
      <c r="ADP4" s="0"/>
      <c r="ADQ4" s="0"/>
      <c r="ADR4" s="0"/>
      <c r="ADS4" s="0"/>
      <c r="ADT4" s="0"/>
      <c r="ADU4" s="0"/>
      <c r="ADV4" s="0"/>
      <c r="ADW4" s="0"/>
      <c r="ADX4" s="0"/>
      <c r="ADY4" s="0"/>
      <c r="ADZ4" s="0"/>
      <c r="AEA4" s="0"/>
      <c r="AEB4" s="0"/>
      <c r="AEC4" s="0"/>
      <c r="AED4" s="0"/>
      <c r="AEE4" s="0"/>
      <c r="AEF4" s="0"/>
      <c r="AEG4" s="0"/>
      <c r="AEH4" s="0"/>
      <c r="AEI4" s="0"/>
      <c r="AEJ4" s="0"/>
      <c r="AEK4" s="0"/>
      <c r="AEL4" s="0"/>
      <c r="AEM4" s="0"/>
      <c r="AEN4" s="0"/>
      <c r="AEO4" s="0"/>
      <c r="AEP4" s="0"/>
      <c r="AEQ4" s="0"/>
      <c r="AER4" s="0"/>
      <c r="AES4" s="0"/>
      <c r="AET4" s="0"/>
      <c r="AEU4" s="0"/>
      <c r="AEV4" s="0"/>
      <c r="AEW4" s="0"/>
      <c r="AEX4" s="0"/>
      <c r="AEY4" s="0"/>
      <c r="AEZ4" s="0"/>
      <c r="AFA4" s="0"/>
      <c r="AFB4" s="0"/>
      <c r="AFC4" s="0"/>
      <c r="AFD4" s="0"/>
      <c r="AFE4" s="0"/>
      <c r="AFF4" s="0"/>
      <c r="AFG4" s="0"/>
      <c r="AFH4" s="0"/>
      <c r="AFI4" s="0"/>
      <c r="AFJ4" s="0"/>
      <c r="AFK4" s="0"/>
      <c r="AFL4" s="0"/>
      <c r="AFM4" s="0"/>
      <c r="AFN4" s="0"/>
      <c r="AFO4" s="0"/>
      <c r="AFP4" s="0"/>
      <c r="AFQ4" s="0"/>
      <c r="AFR4" s="0"/>
      <c r="AFS4" s="0"/>
      <c r="AFT4" s="0"/>
      <c r="AFU4" s="0"/>
      <c r="AFV4" s="0"/>
      <c r="AFW4" s="0"/>
      <c r="AFX4" s="0"/>
      <c r="AFY4" s="0"/>
      <c r="AFZ4" s="0"/>
      <c r="AGA4" s="0"/>
      <c r="AGB4" s="0"/>
      <c r="AGC4" s="0"/>
      <c r="AGD4" s="0"/>
      <c r="AGE4" s="0"/>
      <c r="AGF4" s="0"/>
      <c r="AGG4" s="0"/>
      <c r="AGH4" s="0"/>
      <c r="AGI4" s="0"/>
      <c r="AGJ4" s="0"/>
      <c r="AGK4" s="0"/>
      <c r="AGL4" s="0"/>
      <c r="AGM4" s="0"/>
      <c r="AGN4" s="0"/>
      <c r="AGO4" s="0"/>
      <c r="AGP4" s="0"/>
      <c r="AGQ4" s="0"/>
      <c r="AGR4" s="0"/>
      <c r="AGS4" s="0"/>
      <c r="AGT4" s="0"/>
      <c r="AGU4" s="0"/>
      <c r="AGV4" s="0"/>
      <c r="AGW4" s="0"/>
      <c r="AGX4" s="0"/>
      <c r="AGY4" s="0"/>
      <c r="AGZ4" s="0"/>
      <c r="AHA4" s="0"/>
      <c r="AHB4" s="0"/>
      <c r="AHC4" s="0"/>
      <c r="AHD4" s="0"/>
      <c r="AHE4" s="0"/>
      <c r="AHF4" s="0"/>
      <c r="AHG4" s="0"/>
      <c r="AHH4" s="0"/>
      <c r="AHI4" s="0"/>
      <c r="AHJ4" s="0"/>
      <c r="AHK4" s="0"/>
      <c r="AHL4" s="0"/>
      <c r="AHM4" s="0"/>
      <c r="AHN4" s="0"/>
      <c r="AHO4" s="0"/>
      <c r="AHP4" s="0"/>
      <c r="AHQ4" s="0"/>
      <c r="AHR4" s="0"/>
      <c r="AHS4" s="0"/>
      <c r="AHT4" s="0"/>
      <c r="AHU4" s="0"/>
      <c r="AHV4" s="0"/>
      <c r="AHW4" s="0"/>
      <c r="AHX4" s="0"/>
      <c r="AHY4" s="0"/>
      <c r="AHZ4" s="0"/>
      <c r="AIA4" s="0"/>
      <c r="AIB4" s="0"/>
      <c r="AIC4" s="0"/>
      <c r="AID4" s="0"/>
      <c r="AIE4" s="0"/>
      <c r="AIF4" s="0"/>
      <c r="AIG4" s="0"/>
      <c r="AIH4" s="0"/>
      <c r="AII4" s="0"/>
      <c r="AIJ4" s="0"/>
      <c r="AIK4" s="0"/>
      <c r="AIL4" s="0"/>
      <c r="AIM4" s="0"/>
      <c r="AIN4" s="0"/>
      <c r="AIO4" s="0"/>
      <c r="AIP4" s="0"/>
      <c r="AIQ4" s="0"/>
      <c r="AIR4" s="0"/>
      <c r="AIS4" s="0"/>
      <c r="AIT4" s="0"/>
      <c r="AIU4" s="0"/>
      <c r="AIV4" s="0"/>
      <c r="AIW4" s="0"/>
      <c r="AIX4" s="0"/>
      <c r="AIY4" s="0"/>
      <c r="AIZ4" s="0"/>
      <c r="AJA4" s="0"/>
      <c r="AJB4" s="0"/>
      <c r="AJC4" s="0"/>
      <c r="AJD4" s="0"/>
      <c r="AJE4" s="0"/>
      <c r="AJF4" s="0"/>
      <c r="AJG4" s="0"/>
      <c r="AJH4" s="0"/>
      <c r="AJI4" s="0"/>
      <c r="AJJ4" s="0"/>
      <c r="AJK4" s="0"/>
      <c r="AJL4" s="0"/>
      <c r="AJM4" s="0"/>
      <c r="AJN4" s="0"/>
      <c r="AJO4" s="0"/>
      <c r="AJP4" s="0"/>
      <c r="AJQ4" s="0"/>
      <c r="AJR4" s="0"/>
      <c r="AJS4" s="0"/>
      <c r="AJT4" s="0"/>
      <c r="AJU4" s="0"/>
      <c r="AJV4" s="0"/>
      <c r="AJW4" s="0"/>
      <c r="AJX4" s="0"/>
      <c r="AJY4" s="0"/>
      <c r="AJZ4" s="0"/>
      <c r="AKA4" s="0"/>
      <c r="AKB4" s="0"/>
      <c r="AKC4" s="0"/>
      <c r="AKD4" s="0"/>
      <c r="AKE4" s="0"/>
      <c r="AKF4" s="0"/>
      <c r="AKG4" s="0"/>
      <c r="AKH4" s="0"/>
      <c r="AKI4" s="0"/>
      <c r="AKJ4" s="0"/>
      <c r="AKK4" s="0"/>
      <c r="AKL4" s="0"/>
      <c r="AKM4" s="0"/>
      <c r="AKN4" s="0"/>
      <c r="AKO4" s="0"/>
      <c r="AKP4" s="0"/>
      <c r="AKQ4" s="0"/>
      <c r="AKR4" s="0"/>
      <c r="AKS4" s="0"/>
      <c r="AKT4" s="0"/>
      <c r="AKU4" s="0"/>
      <c r="AKV4" s="0"/>
      <c r="AKW4" s="0"/>
      <c r="AKX4" s="0"/>
      <c r="AKY4" s="0"/>
      <c r="AKZ4" s="0"/>
      <c r="ALA4" s="0"/>
      <c r="ALB4" s="0"/>
      <c r="ALC4" s="0"/>
      <c r="ALD4" s="0"/>
      <c r="ALE4" s="0"/>
      <c r="ALF4" s="0"/>
      <c r="ALG4" s="0"/>
      <c r="ALH4" s="0"/>
      <c r="ALI4" s="0"/>
      <c r="ALJ4" s="0"/>
      <c r="ALK4" s="0"/>
      <c r="ALL4" s="0"/>
      <c r="ALM4" s="0"/>
      <c r="ALN4" s="0"/>
      <c r="ALO4" s="0"/>
      <c r="ALP4" s="0"/>
      <c r="ALQ4" s="0"/>
      <c r="ALR4" s="0"/>
      <c r="ALS4" s="0"/>
      <c r="ALT4" s="0"/>
      <c r="ALU4" s="0"/>
      <c r="ALV4" s="0"/>
      <c r="ALW4" s="0"/>
      <c r="ALX4" s="0"/>
      <c r="ALY4" s="0"/>
      <c r="ALZ4" s="0"/>
      <c r="AMA4" s="0"/>
      <c r="AMB4" s="0"/>
      <c r="AMC4" s="0"/>
      <c r="AMD4" s="0"/>
      <c r="AME4" s="0"/>
      <c r="AMF4" s="0"/>
      <c r="AMG4" s="0"/>
      <c r="AMH4" s="0"/>
      <c r="AMI4" s="0"/>
      <c r="AMJ4" s="0"/>
    </row>
    <row r="5" customFormat="false" ht="15.75" hidden="false" customHeight="true" outlineLevel="0" collapsed="false">
      <c r="A5" s="0"/>
      <c r="B5" s="5"/>
      <c r="C5" s="6"/>
      <c r="D5" s="6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5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9"/>
      <c r="AC5" s="7"/>
      <c r="AD5" s="7"/>
      <c r="AE5" s="7"/>
      <c r="AF5" s="7"/>
      <c r="AG5" s="7"/>
      <c r="AH5" s="7"/>
      <c r="AI5" s="10"/>
      <c r="AJ5" s="11"/>
      <c r="AK5" s="11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  <c r="IW5" s="0"/>
      <c r="IX5" s="0"/>
      <c r="IY5" s="0"/>
      <c r="IZ5" s="0"/>
      <c r="JA5" s="0"/>
      <c r="JB5" s="0"/>
      <c r="JC5" s="0"/>
      <c r="JD5" s="0"/>
      <c r="JE5" s="0"/>
      <c r="JF5" s="0"/>
      <c r="JG5" s="0"/>
      <c r="JH5" s="0"/>
      <c r="JI5" s="0"/>
      <c r="JJ5" s="0"/>
      <c r="JK5" s="0"/>
      <c r="JL5" s="0"/>
      <c r="JM5" s="0"/>
      <c r="JN5" s="0"/>
      <c r="JO5" s="0"/>
      <c r="JP5" s="0"/>
      <c r="JQ5" s="0"/>
      <c r="JR5" s="0"/>
      <c r="JS5" s="0"/>
      <c r="JT5" s="0"/>
      <c r="JU5" s="0"/>
      <c r="JV5" s="0"/>
      <c r="JW5" s="0"/>
      <c r="JX5" s="0"/>
      <c r="JY5" s="0"/>
      <c r="JZ5" s="0"/>
      <c r="KA5" s="0"/>
      <c r="KB5" s="0"/>
      <c r="KC5" s="0"/>
      <c r="KD5" s="0"/>
      <c r="KE5" s="0"/>
      <c r="KF5" s="0"/>
      <c r="KG5" s="0"/>
      <c r="KH5" s="0"/>
      <c r="KI5" s="0"/>
      <c r="KJ5" s="0"/>
      <c r="KK5" s="0"/>
      <c r="KL5" s="0"/>
      <c r="KM5" s="0"/>
      <c r="KN5" s="0"/>
      <c r="KO5" s="0"/>
      <c r="KP5" s="0"/>
      <c r="KQ5" s="0"/>
      <c r="KR5" s="0"/>
      <c r="KS5" s="0"/>
      <c r="KT5" s="0"/>
      <c r="KU5" s="0"/>
      <c r="KV5" s="0"/>
      <c r="KW5" s="0"/>
      <c r="KX5" s="0"/>
      <c r="KY5" s="0"/>
      <c r="KZ5" s="0"/>
      <c r="LA5" s="0"/>
      <c r="LB5" s="0"/>
      <c r="LC5" s="0"/>
      <c r="LD5" s="0"/>
      <c r="LE5" s="0"/>
      <c r="LF5" s="0"/>
      <c r="LG5" s="0"/>
      <c r="LH5" s="0"/>
      <c r="LI5" s="0"/>
      <c r="LJ5" s="0"/>
      <c r="LK5" s="0"/>
      <c r="LL5" s="0"/>
      <c r="LM5" s="0"/>
      <c r="LN5" s="0"/>
      <c r="LO5" s="0"/>
      <c r="LP5" s="0"/>
      <c r="LQ5" s="0"/>
      <c r="LR5" s="0"/>
      <c r="LS5" s="0"/>
      <c r="LT5" s="0"/>
      <c r="LU5" s="0"/>
      <c r="LV5" s="0"/>
      <c r="LW5" s="0"/>
      <c r="LX5" s="0"/>
      <c r="LY5" s="0"/>
      <c r="LZ5" s="0"/>
      <c r="MA5" s="0"/>
      <c r="MB5" s="0"/>
      <c r="MC5" s="0"/>
      <c r="MD5" s="0"/>
      <c r="ME5" s="0"/>
      <c r="MF5" s="0"/>
      <c r="MG5" s="0"/>
      <c r="MH5" s="0"/>
      <c r="MI5" s="0"/>
      <c r="MJ5" s="0"/>
      <c r="MK5" s="0"/>
      <c r="ML5" s="0"/>
      <c r="MM5" s="0"/>
      <c r="MN5" s="0"/>
      <c r="MO5" s="0"/>
      <c r="MP5" s="0"/>
      <c r="MQ5" s="0"/>
      <c r="MR5" s="0"/>
      <c r="MS5" s="0"/>
      <c r="MT5" s="0"/>
      <c r="MU5" s="0"/>
      <c r="MV5" s="0"/>
      <c r="MW5" s="0"/>
      <c r="MX5" s="0"/>
      <c r="MY5" s="0"/>
      <c r="MZ5" s="0"/>
      <c r="NA5" s="0"/>
      <c r="NB5" s="0"/>
      <c r="NC5" s="0"/>
      <c r="ND5" s="0"/>
      <c r="NE5" s="0"/>
      <c r="NF5" s="0"/>
      <c r="NG5" s="0"/>
      <c r="NH5" s="0"/>
      <c r="NI5" s="0"/>
      <c r="NJ5" s="0"/>
      <c r="NK5" s="0"/>
      <c r="NL5" s="0"/>
      <c r="NM5" s="0"/>
      <c r="NN5" s="0"/>
      <c r="NO5" s="0"/>
      <c r="NP5" s="0"/>
      <c r="NQ5" s="0"/>
      <c r="NR5" s="0"/>
      <c r="NS5" s="0"/>
      <c r="NT5" s="0"/>
      <c r="NU5" s="0"/>
      <c r="NV5" s="0"/>
      <c r="NW5" s="0"/>
      <c r="NX5" s="0"/>
      <c r="NY5" s="0"/>
      <c r="NZ5" s="0"/>
      <c r="OA5" s="0"/>
      <c r="OB5" s="0"/>
      <c r="OC5" s="0"/>
      <c r="OD5" s="0"/>
      <c r="OE5" s="0"/>
      <c r="OF5" s="0"/>
      <c r="OG5" s="0"/>
      <c r="OH5" s="0"/>
      <c r="OI5" s="0"/>
      <c r="OJ5" s="0"/>
      <c r="OK5" s="0"/>
      <c r="OL5" s="0"/>
      <c r="OM5" s="0"/>
      <c r="ON5" s="0"/>
      <c r="OO5" s="0"/>
      <c r="OP5" s="0"/>
      <c r="OQ5" s="0"/>
      <c r="OR5" s="0"/>
      <c r="OS5" s="0"/>
      <c r="OT5" s="0"/>
      <c r="OU5" s="0"/>
      <c r="OV5" s="0"/>
      <c r="OW5" s="0"/>
      <c r="OX5" s="0"/>
      <c r="OY5" s="0"/>
      <c r="OZ5" s="0"/>
      <c r="PA5" s="0"/>
      <c r="PB5" s="0"/>
      <c r="PC5" s="0"/>
      <c r="PD5" s="0"/>
      <c r="PE5" s="0"/>
      <c r="PF5" s="0"/>
      <c r="PG5" s="0"/>
      <c r="PH5" s="0"/>
      <c r="PI5" s="0"/>
      <c r="PJ5" s="0"/>
      <c r="PK5" s="0"/>
      <c r="PL5" s="0"/>
      <c r="PM5" s="0"/>
      <c r="PN5" s="0"/>
      <c r="PO5" s="0"/>
      <c r="PP5" s="0"/>
      <c r="PQ5" s="0"/>
      <c r="PR5" s="0"/>
      <c r="PS5" s="0"/>
      <c r="PT5" s="0"/>
      <c r="PU5" s="0"/>
      <c r="PV5" s="0"/>
      <c r="PW5" s="0"/>
      <c r="PX5" s="0"/>
      <c r="PY5" s="0"/>
      <c r="PZ5" s="0"/>
      <c r="QA5" s="0"/>
      <c r="QB5" s="0"/>
      <c r="QC5" s="0"/>
      <c r="QD5" s="0"/>
      <c r="QE5" s="0"/>
      <c r="QF5" s="0"/>
      <c r="QG5" s="0"/>
      <c r="QH5" s="0"/>
      <c r="QI5" s="0"/>
      <c r="QJ5" s="0"/>
      <c r="QK5" s="0"/>
      <c r="QL5" s="0"/>
      <c r="QM5" s="0"/>
      <c r="QN5" s="0"/>
      <c r="QO5" s="0"/>
      <c r="QP5" s="0"/>
      <c r="QQ5" s="0"/>
      <c r="QR5" s="0"/>
      <c r="QS5" s="0"/>
      <c r="QT5" s="0"/>
      <c r="QU5" s="0"/>
      <c r="QV5" s="0"/>
      <c r="QW5" s="0"/>
      <c r="QX5" s="0"/>
      <c r="QY5" s="0"/>
      <c r="QZ5" s="0"/>
      <c r="RA5" s="0"/>
      <c r="RB5" s="0"/>
      <c r="RC5" s="0"/>
      <c r="RD5" s="0"/>
      <c r="RE5" s="0"/>
      <c r="RF5" s="0"/>
      <c r="RG5" s="0"/>
      <c r="RH5" s="0"/>
      <c r="RI5" s="0"/>
      <c r="RJ5" s="0"/>
      <c r="RK5" s="0"/>
      <c r="RL5" s="0"/>
      <c r="RM5" s="0"/>
      <c r="RN5" s="0"/>
      <c r="RO5" s="0"/>
      <c r="RP5" s="0"/>
      <c r="RQ5" s="0"/>
      <c r="RR5" s="0"/>
      <c r="RS5" s="0"/>
      <c r="RT5" s="0"/>
      <c r="RU5" s="0"/>
      <c r="RV5" s="0"/>
      <c r="RW5" s="0"/>
      <c r="RX5" s="0"/>
      <c r="RY5" s="0"/>
      <c r="RZ5" s="0"/>
      <c r="SA5" s="0"/>
      <c r="SB5" s="0"/>
      <c r="SC5" s="0"/>
      <c r="SD5" s="0"/>
      <c r="SE5" s="0"/>
      <c r="SF5" s="0"/>
      <c r="SG5" s="0"/>
      <c r="SH5" s="0"/>
      <c r="SI5" s="0"/>
      <c r="SJ5" s="0"/>
      <c r="SK5" s="0"/>
      <c r="SL5" s="0"/>
      <c r="SM5" s="0"/>
      <c r="SN5" s="0"/>
      <c r="SO5" s="0"/>
      <c r="SP5" s="0"/>
      <c r="SQ5" s="0"/>
      <c r="SR5" s="0"/>
      <c r="SS5" s="0"/>
      <c r="ST5" s="0"/>
      <c r="SU5" s="0"/>
      <c r="SV5" s="0"/>
      <c r="SW5" s="0"/>
      <c r="SX5" s="0"/>
      <c r="SY5" s="0"/>
      <c r="SZ5" s="0"/>
      <c r="TA5" s="0"/>
      <c r="TB5" s="0"/>
      <c r="TC5" s="0"/>
      <c r="TD5" s="0"/>
      <c r="TE5" s="0"/>
      <c r="TF5" s="0"/>
      <c r="TG5" s="0"/>
      <c r="TH5" s="0"/>
      <c r="TI5" s="0"/>
      <c r="TJ5" s="0"/>
      <c r="TK5" s="0"/>
      <c r="TL5" s="0"/>
      <c r="TM5" s="0"/>
      <c r="TN5" s="0"/>
      <c r="TO5" s="0"/>
      <c r="TP5" s="0"/>
      <c r="TQ5" s="0"/>
      <c r="TR5" s="0"/>
      <c r="TS5" s="0"/>
      <c r="TT5" s="0"/>
      <c r="TU5" s="0"/>
      <c r="TV5" s="0"/>
      <c r="TW5" s="0"/>
      <c r="TX5" s="0"/>
      <c r="TY5" s="0"/>
      <c r="TZ5" s="0"/>
      <c r="UA5" s="0"/>
      <c r="UB5" s="0"/>
      <c r="UC5" s="0"/>
      <c r="UD5" s="0"/>
      <c r="UE5" s="0"/>
      <c r="UF5" s="0"/>
      <c r="UG5" s="0"/>
      <c r="UH5" s="0"/>
      <c r="UI5" s="0"/>
      <c r="UJ5" s="0"/>
      <c r="UK5" s="0"/>
      <c r="UL5" s="0"/>
      <c r="UM5" s="0"/>
      <c r="UN5" s="0"/>
      <c r="UO5" s="0"/>
      <c r="UP5" s="0"/>
      <c r="UQ5" s="0"/>
      <c r="UR5" s="0"/>
      <c r="US5" s="0"/>
      <c r="UT5" s="0"/>
      <c r="UU5" s="0"/>
      <c r="UV5" s="0"/>
      <c r="UW5" s="0"/>
      <c r="UX5" s="0"/>
      <c r="UY5" s="0"/>
      <c r="UZ5" s="0"/>
      <c r="VA5" s="0"/>
      <c r="VB5" s="0"/>
      <c r="VC5" s="0"/>
      <c r="VD5" s="0"/>
      <c r="VE5" s="0"/>
      <c r="VF5" s="0"/>
      <c r="VG5" s="0"/>
      <c r="VH5" s="0"/>
      <c r="VI5" s="0"/>
      <c r="VJ5" s="0"/>
      <c r="VK5" s="0"/>
      <c r="VL5" s="0"/>
      <c r="VM5" s="0"/>
      <c r="VN5" s="0"/>
      <c r="VO5" s="0"/>
      <c r="VP5" s="0"/>
      <c r="VQ5" s="0"/>
      <c r="VR5" s="0"/>
      <c r="VS5" s="0"/>
      <c r="VT5" s="0"/>
      <c r="VU5" s="0"/>
      <c r="VV5" s="0"/>
      <c r="VW5" s="0"/>
      <c r="VX5" s="0"/>
      <c r="VY5" s="0"/>
      <c r="VZ5" s="0"/>
      <c r="WA5" s="0"/>
      <c r="WB5" s="0"/>
      <c r="WC5" s="0"/>
      <c r="WD5" s="0"/>
      <c r="WE5" s="0"/>
      <c r="WF5" s="0"/>
      <c r="WG5" s="0"/>
      <c r="WH5" s="0"/>
      <c r="WI5" s="0"/>
      <c r="WJ5" s="0"/>
      <c r="WK5" s="0"/>
      <c r="WL5" s="0"/>
      <c r="WM5" s="0"/>
      <c r="WN5" s="0"/>
      <c r="WO5" s="0"/>
      <c r="WP5" s="0"/>
      <c r="WQ5" s="0"/>
      <c r="WR5" s="0"/>
      <c r="WS5" s="0"/>
      <c r="WT5" s="0"/>
      <c r="WU5" s="0"/>
      <c r="WV5" s="0"/>
      <c r="WW5" s="0"/>
      <c r="WX5" s="0"/>
      <c r="WY5" s="0"/>
      <c r="WZ5" s="0"/>
      <c r="XA5" s="0"/>
      <c r="XB5" s="0"/>
      <c r="XC5" s="0"/>
      <c r="XD5" s="0"/>
      <c r="XE5" s="0"/>
      <c r="XF5" s="0"/>
      <c r="XG5" s="0"/>
      <c r="XH5" s="0"/>
      <c r="XI5" s="0"/>
      <c r="XJ5" s="0"/>
      <c r="XK5" s="0"/>
      <c r="XL5" s="0"/>
      <c r="XM5" s="0"/>
      <c r="XN5" s="0"/>
      <c r="XO5" s="0"/>
      <c r="XP5" s="0"/>
      <c r="XQ5" s="0"/>
      <c r="XR5" s="0"/>
      <c r="XS5" s="0"/>
      <c r="XT5" s="0"/>
      <c r="XU5" s="0"/>
      <c r="XV5" s="0"/>
      <c r="XW5" s="0"/>
      <c r="XX5" s="0"/>
      <c r="XY5" s="0"/>
      <c r="XZ5" s="0"/>
      <c r="YA5" s="0"/>
      <c r="YB5" s="0"/>
      <c r="YC5" s="0"/>
      <c r="YD5" s="0"/>
      <c r="YE5" s="0"/>
      <c r="YF5" s="0"/>
      <c r="YG5" s="0"/>
      <c r="YH5" s="0"/>
      <c r="YI5" s="0"/>
      <c r="YJ5" s="0"/>
      <c r="YK5" s="0"/>
      <c r="YL5" s="0"/>
      <c r="YM5" s="0"/>
      <c r="YN5" s="0"/>
      <c r="YO5" s="0"/>
      <c r="YP5" s="0"/>
      <c r="YQ5" s="0"/>
      <c r="YR5" s="0"/>
      <c r="YS5" s="0"/>
      <c r="YT5" s="0"/>
      <c r="YU5" s="0"/>
      <c r="YV5" s="0"/>
      <c r="YW5" s="0"/>
      <c r="YX5" s="0"/>
      <c r="YY5" s="0"/>
      <c r="YZ5" s="0"/>
      <c r="ZA5" s="0"/>
      <c r="ZB5" s="0"/>
      <c r="ZC5" s="0"/>
      <c r="ZD5" s="0"/>
      <c r="ZE5" s="0"/>
      <c r="ZF5" s="0"/>
      <c r="ZG5" s="0"/>
      <c r="ZH5" s="0"/>
      <c r="ZI5" s="0"/>
      <c r="ZJ5" s="0"/>
      <c r="ZK5" s="0"/>
      <c r="ZL5" s="0"/>
      <c r="ZM5" s="0"/>
      <c r="ZN5" s="0"/>
      <c r="ZO5" s="0"/>
      <c r="ZP5" s="0"/>
      <c r="ZQ5" s="0"/>
      <c r="ZR5" s="0"/>
      <c r="ZS5" s="0"/>
      <c r="ZT5" s="0"/>
      <c r="ZU5" s="0"/>
      <c r="ZV5" s="0"/>
      <c r="ZW5" s="0"/>
      <c r="ZX5" s="0"/>
      <c r="ZY5" s="0"/>
      <c r="ZZ5" s="0"/>
      <c r="AAA5" s="0"/>
      <c r="AAB5" s="0"/>
      <c r="AAC5" s="0"/>
      <c r="AAD5" s="0"/>
      <c r="AAE5" s="0"/>
      <c r="AAF5" s="0"/>
      <c r="AAG5" s="0"/>
      <c r="AAH5" s="0"/>
      <c r="AAI5" s="0"/>
      <c r="AAJ5" s="0"/>
      <c r="AAK5" s="0"/>
      <c r="AAL5" s="0"/>
      <c r="AAM5" s="0"/>
      <c r="AAN5" s="0"/>
      <c r="AAO5" s="0"/>
      <c r="AAP5" s="0"/>
      <c r="AAQ5" s="0"/>
      <c r="AAR5" s="0"/>
      <c r="AAS5" s="0"/>
      <c r="AAT5" s="0"/>
      <c r="AAU5" s="0"/>
      <c r="AAV5" s="0"/>
      <c r="AAW5" s="0"/>
      <c r="AAX5" s="0"/>
      <c r="AAY5" s="0"/>
      <c r="AAZ5" s="0"/>
      <c r="ABA5" s="0"/>
      <c r="ABB5" s="0"/>
      <c r="ABC5" s="0"/>
      <c r="ABD5" s="0"/>
      <c r="ABE5" s="0"/>
      <c r="ABF5" s="0"/>
      <c r="ABG5" s="0"/>
      <c r="ABH5" s="0"/>
      <c r="ABI5" s="0"/>
      <c r="ABJ5" s="0"/>
      <c r="ABK5" s="0"/>
      <c r="ABL5" s="0"/>
      <c r="ABM5" s="0"/>
      <c r="ABN5" s="0"/>
      <c r="ABO5" s="0"/>
      <c r="ABP5" s="0"/>
      <c r="ABQ5" s="0"/>
      <c r="ABR5" s="0"/>
      <c r="ABS5" s="0"/>
      <c r="ABT5" s="0"/>
      <c r="ABU5" s="0"/>
      <c r="ABV5" s="0"/>
      <c r="ABW5" s="0"/>
      <c r="ABX5" s="0"/>
      <c r="ABY5" s="0"/>
      <c r="ABZ5" s="0"/>
      <c r="ACA5" s="0"/>
      <c r="ACB5" s="0"/>
      <c r="ACC5" s="0"/>
      <c r="ACD5" s="0"/>
      <c r="ACE5" s="0"/>
      <c r="ACF5" s="0"/>
      <c r="ACG5" s="0"/>
      <c r="ACH5" s="0"/>
      <c r="ACI5" s="0"/>
      <c r="ACJ5" s="0"/>
      <c r="ACK5" s="0"/>
      <c r="ACL5" s="0"/>
      <c r="ACM5" s="0"/>
      <c r="ACN5" s="0"/>
      <c r="ACO5" s="0"/>
      <c r="ACP5" s="0"/>
      <c r="ACQ5" s="0"/>
      <c r="ACR5" s="0"/>
      <c r="ACS5" s="0"/>
      <c r="ACT5" s="0"/>
      <c r="ACU5" s="0"/>
      <c r="ACV5" s="0"/>
      <c r="ACW5" s="0"/>
      <c r="ACX5" s="0"/>
      <c r="ACY5" s="0"/>
      <c r="ACZ5" s="0"/>
      <c r="ADA5" s="0"/>
      <c r="ADB5" s="0"/>
      <c r="ADC5" s="0"/>
      <c r="ADD5" s="0"/>
      <c r="ADE5" s="0"/>
      <c r="ADF5" s="0"/>
      <c r="ADG5" s="0"/>
      <c r="ADH5" s="0"/>
      <c r="ADI5" s="0"/>
      <c r="ADJ5" s="0"/>
      <c r="ADK5" s="0"/>
      <c r="ADL5" s="0"/>
      <c r="ADM5" s="0"/>
      <c r="ADN5" s="0"/>
      <c r="ADO5" s="0"/>
      <c r="ADP5" s="0"/>
      <c r="ADQ5" s="0"/>
      <c r="ADR5" s="0"/>
      <c r="ADS5" s="0"/>
      <c r="ADT5" s="0"/>
      <c r="ADU5" s="0"/>
      <c r="ADV5" s="0"/>
      <c r="ADW5" s="0"/>
      <c r="ADX5" s="0"/>
      <c r="ADY5" s="0"/>
      <c r="ADZ5" s="0"/>
      <c r="AEA5" s="0"/>
      <c r="AEB5" s="0"/>
      <c r="AEC5" s="0"/>
      <c r="AED5" s="0"/>
      <c r="AEE5" s="0"/>
      <c r="AEF5" s="0"/>
      <c r="AEG5" s="0"/>
      <c r="AEH5" s="0"/>
      <c r="AEI5" s="0"/>
      <c r="AEJ5" s="0"/>
      <c r="AEK5" s="0"/>
      <c r="AEL5" s="0"/>
      <c r="AEM5" s="0"/>
      <c r="AEN5" s="0"/>
      <c r="AEO5" s="0"/>
      <c r="AEP5" s="0"/>
      <c r="AEQ5" s="0"/>
      <c r="AER5" s="0"/>
      <c r="AES5" s="0"/>
      <c r="AET5" s="0"/>
      <c r="AEU5" s="0"/>
      <c r="AEV5" s="0"/>
      <c r="AEW5" s="0"/>
      <c r="AEX5" s="0"/>
      <c r="AEY5" s="0"/>
      <c r="AEZ5" s="0"/>
      <c r="AFA5" s="0"/>
      <c r="AFB5" s="0"/>
      <c r="AFC5" s="0"/>
      <c r="AFD5" s="0"/>
      <c r="AFE5" s="0"/>
      <c r="AFF5" s="0"/>
      <c r="AFG5" s="0"/>
      <c r="AFH5" s="0"/>
      <c r="AFI5" s="0"/>
      <c r="AFJ5" s="0"/>
      <c r="AFK5" s="0"/>
      <c r="AFL5" s="0"/>
      <c r="AFM5" s="0"/>
      <c r="AFN5" s="0"/>
      <c r="AFO5" s="0"/>
      <c r="AFP5" s="0"/>
      <c r="AFQ5" s="0"/>
      <c r="AFR5" s="0"/>
      <c r="AFS5" s="0"/>
      <c r="AFT5" s="0"/>
      <c r="AFU5" s="0"/>
      <c r="AFV5" s="0"/>
      <c r="AFW5" s="0"/>
      <c r="AFX5" s="0"/>
      <c r="AFY5" s="0"/>
      <c r="AFZ5" s="0"/>
      <c r="AGA5" s="0"/>
      <c r="AGB5" s="0"/>
      <c r="AGC5" s="0"/>
      <c r="AGD5" s="0"/>
      <c r="AGE5" s="0"/>
      <c r="AGF5" s="0"/>
      <c r="AGG5" s="0"/>
      <c r="AGH5" s="0"/>
      <c r="AGI5" s="0"/>
      <c r="AGJ5" s="0"/>
      <c r="AGK5" s="0"/>
      <c r="AGL5" s="0"/>
      <c r="AGM5" s="0"/>
      <c r="AGN5" s="0"/>
      <c r="AGO5" s="0"/>
      <c r="AGP5" s="0"/>
      <c r="AGQ5" s="0"/>
      <c r="AGR5" s="0"/>
      <c r="AGS5" s="0"/>
      <c r="AGT5" s="0"/>
      <c r="AGU5" s="0"/>
      <c r="AGV5" s="0"/>
      <c r="AGW5" s="0"/>
      <c r="AGX5" s="0"/>
      <c r="AGY5" s="0"/>
      <c r="AGZ5" s="0"/>
      <c r="AHA5" s="0"/>
      <c r="AHB5" s="0"/>
      <c r="AHC5" s="0"/>
      <c r="AHD5" s="0"/>
      <c r="AHE5" s="0"/>
      <c r="AHF5" s="0"/>
      <c r="AHG5" s="0"/>
      <c r="AHH5" s="0"/>
      <c r="AHI5" s="0"/>
      <c r="AHJ5" s="0"/>
      <c r="AHK5" s="0"/>
      <c r="AHL5" s="0"/>
      <c r="AHM5" s="0"/>
      <c r="AHN5" s="0"/>
      <c r="AHO5" s="0"/>
      <c r="AHP5" s="0"/>
      <c r="AHQ5" s="0"/>
      <c r="AHR5" s="0"/>
      <c r="AHS5" s="0"/>
      <c r="AHT5" s="0"/>
      <c r="AHU5" s="0"/>
      <c r="AHV5" s="0"/>
      <c r="AHW5" s="0"/>
      <c r="AHX5" s="0"/>
      <c r="AHY5" s="0"/>
      <c r="AHZ5" s="0"/>
      <c r="AIA5" s="0"/>
      <c r="AIB5" s="0"/>
      <c r="AIC5" s="0"/>
      <c r="AID5" s="0"/>
      <c r="AIE5" s="0"/>
      <c r="AIF5" s="0"/>
      <c r="AIG5" s="0"/>
      <c r="AIH5" s="0"/>
      <c r="AII5" s="0"/>
      <c r="AIJ5" s="0"/>
      <c r="AIK5" s="0"/>
      <c r="AIL5" s="0"/>
      <c r="AIM5" s="0"/>
      <c r="AIN5" s="0"/>
      <c r="AIO5" s="0"/>
      <c r="AIP5" s="0"/>
      <c r="AIQ5" s="0"/>
      <c r="AIR5" s="0"/>
      <c r="AIS5" s="0"/>
      <c r="AIT5" s="0"/>
      <c r="AIU5" s="0"/>
      <c r="AIV5" s="0"/>
      <c r="AIW5" s="0"/>
      <c r="AIX5" s="0"/>
      <c r="AIY5" s="0"/>
      <c r="AIZ5" s="0"/>
      <c r="AJA5" s="0"/>
      <c r="AJB5" s="0"/>
      <c r="AJC5" s="0"/>
      <c r="AJD5" s="0"/>
      <c r="AJE5" s="0"/>
      <c r="AJF5" s="0"/>
      <c r="AJG5" s="0"/>
      <c r="AJH5" s="0"/>
      <c r="AJI5" s="0"/>
      <c r="AJJ5" s="0"/>
      <c r="AJK5" s="0"/>
      <c r="AJL5" s="0"/>
      <c r="AJM5" s="0"/>
      <c r="AJN5" s="0"/>
      <c r="AJO5" s="0"/>
      <c r="AJP5" s="0"/>
      <c r="AJQ5" s="0"/>
      <c r="AJR5" s="0"/>
      <c r="AJS5" s="0"/>
      <c r="AJT5" s="0"/>
      <c r="AJU5" s="0"/>
      <c r="AJV5" s="0"/>
      <c r="AJW5" s="0"/>
      <c r="AJX5" s="0"/>
      <c r="AJY5" s="0"/>
      <c r="AJZ5" s="0"/>
      <c r="AKA5" s="0"/>
      <c r="AKB5" s="0"/>
      <c r="AKC5" s="0"/>
      <c r="AKD5" s="0"/>
      <c r="AKE5" s="0"/>
      <c r="AKF5" s="0"/>
      <c r="AKG5" s="0"/>
      <c r="AKH5" s="0"/>
      <c r="AKI5" s="0"/>
      <c r="AKJ5" s="0"/>
      <c r="AKK5" s="0"/>
      <c r="AKL5" s="0"/>
      <c r="AKM5" s="0"/>
      <c r="AKN5" s="0"/>
      <c r="AKO5" s="0"/>
      <c r="AKP5" s="0"/>
      <c r="AKQ5" s="0"/>
      <c r="AKR5" s="0"/>
      <c r="AKS5" s="0"/>
      <c r="AKT5" s="0"/>
      <c r="AKU5" s="0"/>
      <c r="AKV5" s="0"/>
      <c r="AKW5" s="0"/>
      <c r="AKX5" s="0"/>
      <c r="AKY5" s="0"/>
      <c r="AKZ5" s="0"/>
      <c r="ALA5" s="0"/>
      <c r="ALB5" s="0"/>
      <c r="ALC5" s="0"/>
      <c r="ALD5" s="0"/>
      <c r="ALE5" s="0"/>
      <c r="ALF5" s="0"/>
      <c r="ALG5" s="0"/>
      <c r="ALH5" s="0"/>
      <c r="ALI5" s="0"/>
      <c r="ALJ5" s="0"/>
      <c r="ALK5" s="0"/>
      <c r="ALL5" s="0"/>
      <c r="ALM5" s="0"/>
      <c r="ALN5" s="0"/>
      <c r="ALO5" s="0"/>
      <c r="ALP5" s="0"/>
      <c r="ALQ5" s="0"/>
      <c r="ALR5" s="0"/>
      <c r="ALS5" s="0"/>
      <c r="ALT5" s="0"/>
      <c r="ALU5" s="0"/>
      <c r="ALV5" s="0"/>
      <c r="ALW5" s="0"/>
      <c r="ALX5" s="0"/>
      <c r="ALY5" s="0"/>
      <c r="ALZ5" s="0"/>
      <c r="AMA5" s="0"/>
      <c r="AMB5" s="0"/>
      <c r="AMC5" s="0"/>
      <c r="AMD5" s="0"/>
      <c r="AME5" s="0"/>
      <c r="AMF5" s="0"/>
      <c r="AMG5" s="0"/>
      <c r="AMH5" s="0"/>
      <c r="AMI5" s="0"/>
      <c r="AMJ5" s="0"/>
    </row>
    <row r="6" s="12" customFormat="true" ht="15" hidden="false" customHeight="true" outlineLevel="0" collapsed="false">
      <c r="B6" s="13" t="n">
        <v>1</v>
      </c>
      <c r="C6" s="14"/>
      <c r="D6" s="15"/>
      <c r="E6" s="16"/>
      <c r="F6" s="17" t="n">
        <f aca="false">E6/15432.3584</f>
        <v>0</v>
      </c>
      <c r="G6" s="16"/>
      <c r="H6" s="17" t="n">
        <f aca="false">G6*F6</f>
        <v>0</v>
      </c>
      <c r="I6" s="18" t="n">
        <f aca="false">IFERROR(15432.3584/G6,0)</f>
        <v>0</v>
      </c>
      <c r="J6" s="19"/>
      <c r="K6" s="20"/>
      <c r="L6" s="20"/>
      <c r="M6" s="19"/>
      <c r="N6" s="21"/>
      <c r="O6" s="22"/>
      <c r="P6" s="19"/>
      <c r="Q6" s="23"/>
      <c r="R6" s="24" t="n">
        <f aca="false">Q7/100</f>
        <v>0</v>
      </c>
      <c r="S6" s="25"/>
      <c r="T6" s="26" t="n">
        <f aca="false">(N6*S6)/1000</f>
        <v>0</v>
      </c>
      <c r="U6" s="19"/>
      <c r="V6" s="19"/>
      <c r="W6" s="19"/>
      <c r="X6" s="146"/>
      <c r="Y6" s="146"/>
      <c r="Z6" s="146"/>
      <c r="AA6" s="19"/>
      <c r="AB6" s="28"/>
      <c r="AC6" s="29" t="n">
        <f aca="false">R6+O8+H6+J7</f>
        <v>0</v>
      </c>
      <c r="AD6" s="29" t="n">
        <f aca="false">AC6*20</f>
        <v>0</v>
      </c>
      <c r="AE6" s="29" t="n">
        <f aca="false">AC6*50</f>
        <v>0</v>
      </c>
      <c r="AF6" s="29" t="n">
        <f aca="false">AC6*250</f>
        <v>0</v>
      </c>
      <c r="AG6" s="29" t="n">
        <f aca="false">AC6*1000</f>
        <v>0</v>
      </c>
      <c r="AH6" s="29" t="n">
        <f aca="false">AC6*5000</f>
        <v>0</v>
      </c>
      <c r="AI6" s="30"/>
      <c r="AJ6" s="31" t="s">
        <v>37</v>
      </c>
    </row>
    <row r="7" customFormat="false" ht="15" hidden="false" customHeight="true" outlineLevel="0" collapsed="false">
      <c r="A7" s="0"/>
      <c r="B7" s="13"/>
      <c r="C7" s="14"/>
      <c r="D7" s="15"/>
      <c r="E7" s="16"/>
      <c r="F7" s="17"/>
      <c r="G7" s="16"/>
      <c r="H7" s="17"/>
      <c r="I7" s="18"/>
      <c r="J7" s="32"/>
      <c r="K7" s="20"/>
      <c r="L7" s="20"/>
      <c r="M7" s="19"/>
      <c r="N7" s="21"/>
      <c r="O7" s="22"/>
      <c r="P7" s="19"/>
      <c r="Q7" s="33"/>
      <c r="R7" s="24"/>
      <c r="S7" s="25"/>
      <c r="T7" s="26"/>
      <c r="U7" s="19"/>
      <c r="V7" s="19"/>
      <c r="W7" s="19"/>
      <c r="X7" s="146"/>
      <c r="Y7" s="146"/>
      <c r="Z7" s="146"/>
      <c r="AA7" s="19"/>
      <c r="AB7" s="28"/>
      <c r="AC7" s="29"/>
      <c r="AD7" s="29"/>
      <c r="AE7" s="29"/>
      <c r="AF7" s="29"/>
      <c r="AG7" s="29"/>
      <c r="AH7" s="29"/>
      <c r="AI7" s="30"/>
      <c r="AJ7" s="34" t="s">
        <v>38</v>
      </c>
      <c r="AK7" s="0"/>
      <c r="AL7" s="12"/>
      <c r="AM7" s="35" t="s">
        <v>39</v>
      </c>
      <c r="AN7" s="35"/>
      <c r="AO7" s="35"/>
      <c r="AP7" s="35"/>
      <c r="AQ7" s="35"/>
      <c r="AR7" s="35"/>
      <c r="AS7" s="35"/>
      <c r="AT7" s="35"/>
      <c r="AU7" s="35"/>
      <c r="AV7" s="35"/>
      <c r="AW7" s="35"/>
      <c r="BE7" s="0"/>
      <c r="BF7" s="0"/>
      <c r="BG7" s="0"/>
      <c r="BH7" s="0"/>
      <c r="BI7" s="0"/>
    </row>
    <row r="8" customFormat="false" ht="15" hidden="false" customHeight="true" outlineLevel="0" collapsed="false">
      <c r="A8" s="0"/>
      <c r="B8" s="13"/>
      <c r="C8" s="14"/>
      <c r="D8" s="15"/>
      <c r="E8" s="16"/>
      <c r="F8" s="17"/>
      <c r="G8" s="16"/>
      <c r="H8" s="17"/>
      <c r="I8" s="36" t="n">
        <f aca="false">I6/2</f>
        <v>0</v>
      </c>
      <c r="J8" s="32"/>
      <c r="K8" s="20"/>
      <c r="L8" s="20"/>
      <c r="M8" s="37"/>
      <c r="N8" s="21"/>
      <c r="O8" s="38" t="n">
        <f aca="false">O6/500</f>
        <v>0</v>
      </c>
      <c r="P8" s="19"/>
      <c r="Q8" s="33"/>
      <c r="R8" s="24"/>
      <c r="S8" s="25"/>
      <c r="T8" s="39" t="n">
        <f aca="false">(N6/15.4323584)*(S6/3.28083989501312)*0.1</f>
        <v>0</v>
      </c>
      <c r="U8" s="19"/>
      <c r="V8" s="19"/>
      <c r="W8" s="19"/>
      <c r="X8" s="146"/>
      <c r="Y8" s="146"/>
      <c r="Z8" s="146"/>
      <c r="AA8" s="19"/>
      <c r="AB8" s="28"/>
      <c r="AC8" s="29"/>
      <c r="AD8" s="29"/>
      <c r="AE8" s="29"/>
      <c r="AF8" s="29"/>
      <c r="AG8" s="29"/>
      <c r="AH8" s="29"/>
      <c r="AI8" s="30"/>
      <c r="AJ8" s="40" t="s">
        <v>41</v>
      </c>
      <c r="AK8" s="0"/>
      <c r="AL8" s="0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BE8" s="0"/>
      <c r="BF8" s="0"/>
      <c r="BG8" s="0"/>
      <c r="BH8" s="0"/>
      <c r="BI8" s="0"/>
    </row>
    <row r="9" customFormat="false" ht="15" hidden="false" customHeight="true" outlineLevel="0" collapsed="false">
      <c r="A9" s="0"/>
      <c r="B9" s="102" t="n">
        <v>2</v>
      </c>
      <c r="C9" s="14"/>
      <c r="D9" s="103"/>
      <c r="E9" s="33"/>
      <c r="F9" s="104" t="n">
        <f aca="false">E9/15432.3584</f>
        <v>0</v>
      </c>
      <c r="G9" s="33"/>
      <c r="H9" s="104" t="n">
        <f aca="false">G9*F9</f>
        <v>0</v>
      </c>
      <c r="I9" s="36" t="n">
        <f aca="false">IFERROR(15432.3584/G9,0)</f>
        <v>0</v>
      </c>
      <c r="J9" s="103"/>
      <c r="K9" s="32"/>
      <c r="L9" s="32"/>
      <c r="M9" s="103"/>
      <c r="N9" s="105"/>
      <c r="O9" s="106"/>
      <c r="P9" s="103"/>
      <c r="Q9" s="107"/>
      <c r="R9" s="38" t="n">
        <f aca="false">Q10/100</f>
        <v>0</v>
      </c>
      <c r="S9" s="108"/>
      <c r="T9" s="109" t="n">
        <f aca="false">(N9*S9)/1000</f>
        <v>0</v>
      </c>
      <c r="U9" s="103"/>
      <c r="V9" s="103"/>
      <c r="W9" s="103"/>
      <c r="X9" s="111"/>
      <c r="Y9" s="111"/>
      <c r="Z9" s="111"/>
      <c r="AA9" s="103"/>
      <c r="AB9" s="53"/>
      <c r="AC9" s="54" t="n">
        <f aca="false">R9+O11+H9+J10</f>
        <v>0</v>
      </c>
      <c r="AD9" s="54" t="n">
        <f aca="false">AC9*20</f>
        <v>0</v>
      </c>
      <c r="AE9" s="54" t="n">
        <f aca="false">AC9*50</f>
        <v>0</v>
      </c>
      <c r="AF9" s="54" t="n">
        <f aca="false">AC9*250</f>
        <v>0</v>
      </c>
      <c r="AG9" s="54" t="n">
        <f aca="false">AC9*1000</f>
        <v>0</v>
      </c>
      <c r="AH9" s="54" t="n">
        <f aca="false">AC9*5000</f>
        <v>0</v>
      </c>
      <c r="AI9" s="11"/>
      <c r="AJ9" s="55" t="s">
        <v>49</v>
      </c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BE9" s="0"/>
      <c r="BF9" s="0"/>
      <c r="BG9" s="0"/>
      <c r="BH9" s="0"/>
      <c r="BI9" s="0"/>
    </row>
    <row r="10" customFormat="false" ht="15" hidden="false" customHeight="true" outlineLevel="0" collapsed="false">
      <c r="A10" s="0"/>
      <c r="B10" s="102"/>
      <c r="C10" s="14"/>
      <c r="D10" s="103"/>
      <c r="E10" s="33"/>
      <c r="F10" s="104"/>
      <c r="G10" s="33"/>
      <c r="H10" s="104"/>
      <c r="I10" s="36"/>
      <c r="J10" s="32"/>
      <c r="K10" s="32"/>
      <c r="L10" s="32"/>
      <c r="M10" s="103"/>
      <c r="N10" s="105"/>
      <c r="O10" s="106"/>
      <c r="P10" s="103"/>
      <c r="Q10" s="33"/>
      <c r="R10" s="38"/>
      <c r="S10" s="108"/>
      <c r="T10" s="109"/>
      <c r="U10" s="103"/>
      <c r="V10" s="103"/>
      <c r="W10" s="103"/>
      <c r="X10" s="111"/>
      <c r="Y10" s="111"/>
      <c r="Z10" s="111"/>
      <c r="AA10" s="103"/>
      <c r="AB10" s="53"/>
      <c r="AC10" s="54"/>
      <c r="AD10" s="54"/>
      <c r="AE10" s="54"/>
      <c r="AF10" s="54"/>
      <c r="AG10" s="54"/>
      <c r="AH10" s="54"/>
      <c r="AI10" s="11"/>
      <c r="AJ10" s="0"/>
      <c r="AK10" s="0"/>
      <c r="AL10" s="0"/>
      <c r="AM10" s="56" t="s">
        <v>50</v>
      </c>
      <c r="AN10" s="56"/>
      <c r="AO10" s="57" t="n">
        <f aca="false">VLOOKUP(AN16,B6:AA305,26,0)</f>
        <v>0</v>
      </c>
      <c r="AP10" s="57"/>
      <c r="AQ10" s="57"/>
      <c r="AR10" s="57"/>
      <c r="AS10" s="57"/>
      <c r="AT10" s="57"/>
      <c r="AU10" s="58" t="s">
        <v>51</v>
      </c>
      <c r="AV10" s="58"/>
      <c r="AW10" s="58"/>
      <c r="BE10" s="0"/>
      <c r="BF10" s="0"/>
      <c r="BG10" s="0"/>
      <c r="BH10" s="0"/>
      <c r="BI10" s="0"/>
    </row>
    <row r="11" customFormat="false" ht="15" hidden="false" customHeight="true" outlineLevel="0" collapsed="false">
      <c r="A11" s="0"/>
      <c r="B11" s="102"/>
      <c r="C11" s="14"/>
      <c r="D11" s="103"/>
      <c r="E11" s="33"/>
      <c r="F11" s="104"/>
      <c r="G11" s="33"/>
      <c r="H11" s="104"/>
      <c r="I11" s="36" t="n">
        <f aca="false">I9/2</f>
        <v>0</v>
      </c>
      <c r="J11" s="32"/>
      <c r="K11" s="32"/>
      <c r="L11" s="32"/>
      <c r="M11" s="37"/>
      <c r="N11" s="105"/>
      <c r="O11" s="38" t="n">
        <f aca="false">O9/500</f>
        <v>0</v>
      </c>
      <c r="P11" s="103"/>
      <c r="Q11" s="33"/>
      <c r="R11" s="38"/>
      <c r="S11" s="108"/>
      <c r="T11" s="54" t="n">
        <f aca="false">(N9/15.4323584)*(S9/3.28083989501312)*0.1</f>
        <v>0</v>
      </c>
      <c r="U11" s="103"/>
      <c r="V11" s="103"/>
      <c r="W11" s="103"/>
      <c r="X11" s="111"/>
      <c r="Y11" s="111"/>
      <c r="Z11" s="111"/>
      <c r="AA11" s="103"/>
      <c r="AB11" s="53"/>
      <c r="AC11" s="54"/>
      <c r="AD11" s="54"/>
      <c r="AE11" s="54"/>
      <c r="AF11" s="54"/>
      <c r="AG11" s="54"/>
      <c r="AH11" s="54"/>
      <c r="AI11" s="11"/>
      <c r="AJ11" s="60" t="s">
        <v>52</v>
      </c>
      <c r="AK11" s="60"/>
      <c r="AL11" s="0"/>
      <c r="AM11" s="56"/>
      <c r="AN11" s="56"/>
      <c r="AO11" s="57"/>
      <c r="AP11" s="57"/>
      <c r="AQ11" s="57"/>
      <c r="AR11" s="57"/>
      <c r="AS11" s="57"/>
      <c r="AT11" s="57"/>
      <c r="AU11" s="58"/>
      <c r="AV11" s="58"/>
      <c r="AW11" s="58"/>
      <c r="BE11" s="0"/>
      <c r="BF11" s="0"/>
      <c r="BG11" s="0"/>
      <c r="BH11" s="0"/>
      <c r="BI11" s="0"/>
    </row>
    <row r="12" customFormat="false" ht="15" hidden="false" customHeight="true" outlineLevel="0" collapsed="false">
      <c r="A12" s="0"/>
      <c r="B12" s="102" t="n">
        <v>3</v>
      </c>
      <c r="C12" s="14"/>
      <c r="D12" s="103"/>
      <c r="E12" s="33"/>
      <c r="F12" s="104" t="n">
        <f aca="false">E12/15432.3584</f>
        <v>0</v>
      </c>
      <c r="G12" s="33"/>
      <c r="H12" s="104" t="n">
        <f aca="false">G12*F12</f>
        <v>0</v>
      </c>
      <c r="I12" s="36" t="n">
        <f aca="false">IFERROR(15432.3584/G12,0)</f>
        <v>0</v>
      </c>
      <c r="J12" s="103"/>
      <c r="K12" s="32"/>
      <c r="L12" s="32"/>
      <c r="M12" s="103"/>
      <c r="N12" s="105"/>
      <c r="O12" s="106"/>
      <c r="P12" s="103"/>
      <c r="Q12" s="107"/>
      <c r="R12" s="38" t="n">
        <f aca="false">Q13/100</f>
        <v>0</v>
      </c>
      <c r="S12" s="108"/>
      <c r="T12" s="109" t="n">
        <f aca="false">(N12*S12)/1000</f>
        <v>0</v>
      </c>
      <c r="U12" s="103"/>
      <c r="V12" s="103"/>
      <c r="W12" s="103"/>
      <c r="X12" s="111"/>
      <c r="Y12" s="111"/>
      <c r="Z12" s="111"/>
      <c r="AA12" s="103"/>
      <c r="AB12" s="53"/>
      <c r="AC12" s="54" t="n">
        <f aca="false">R12+O14+H12+J13</f>
        <v>0</v>
      </c>
      <c r="AD12" s="54" t="n">
        <f aca="false">AC12*20</f>
        <v>0</v>
      </c>
      <c r="AE12" s="54" t="n">
        <f aca="false">AC12*50</f>
        <v>0</v>
      </c>
      <c r="AF12" s="54" t="n">
        <f aca="false">AC12*250</f>
        <v>0</v>
      </c>
      <c r="AG12" s="54" t="n">
        <f aca="false">AC12*1000</f>
        <v>0</v>
      </c>
      <c r="AH12" s="54" t="n">
        <f aca="false">AC12*5000</f>
        <v>0</v>
      </c>
      <c r="AI12" s="11"/>
      <c r="AJ12" s="64"/>
      <c r="AK12" s="65"/>
      <c r="AL12" s="0"/>
      <c r="AM12" s="66" t="s">
        <v>59</v>
      </c>
      <c r="AN12" s="66"/>
      <c r="AO12" s="67" t="s">
        <v>60</v>
      </c>
      <c r="AP12" s="67"/>
      <c r="AQ12" s="67"/>
      <c r="AR12" s="67"/>
      <c r="AS12" s="67"/>
      <c r="AT12" s="67"/>
      <c r="AU12" s="68" t="s">
        <v>61</v>
      </c>
      <c r="AV12" s="69" t="s">
        <v>62</v>
      </c>
      <c r="AW12" s="70" t="s">
        <v>63</v>
      </c>
      <c r="BE12" s="0"/>
      <c r="BF12" s="0"/>
      <c r="BG12" s="0"/>
      <c r="BH12" s="0"/>
      <c r="BI12" s="0"/>
    </row>
    <row r="13" customFormat="false" ht="15" hidden="false" customHeight="true" outlineLevel="0" collapsed="false">
      <c r="A13" s="0"/>
      <c r="B13" s="102"/>
      <c r="C13" s="14"/>
      <c r="D13" s="103"/>
      <c r="E13" s="33"/>
      <c r="F13" s="104"/>
      <c r="G13" s="33"/>
      <c r="H13" s="104"/>
      <c r="I13" s="36"/>
      <c r="J13" s="32"/>
      <c r="K13" s="32"/>
      <c r="L13" s="32"/>
      <c r="M13" s="103"/>
      <c r="N13" s="105"/>
      <c r="O13" s="106"/>
      <c r="P13" s="103"/>
      <c r="Q13" s="33"/>
      <c r="R13" s="38"/>
      <c r="S13" s="108"/>
      <c r="T13" s="109"/>
      <c r="U13" s="103"/>
      <c r="V13" s="103"/>
      <c r="W13" s="103"/>
      <c r="X13" s="111"/>
      <c r="Y13" s="111"/>
      <c r="Z13" s="111"/>
      <c r="AA13" s="103"/>
      <c r="AB13" s="53"/>
      <c r="AC13" s="54"/>
      <c r="AD13" s="54"/>
      <c r="AE13" s="54"/>
      <c r="AF13" s="54"/>
      <c r="AG13" s="54"/>
      <c r="AH13" s="54"/>
      <c r="AI13" s="11"/>
      <c r="AJ13" s="71" t="s">
        <v>64</v>
      </c>
      <c r="AK13" s="65"/>
      <c r="AL13" s="0"/>
      <c r="AM13" s="66"/>
      <c r="AN13" s="66"/>
      <c r="AO13" s="67"/>
      <c r="AP13" s="67"/>
      <c r="AQ13" s="67"/>
      <c r="AR13" s="67"/>
      <c r="AS13" s="67"/>
      <c r="AT13" s="67"/>
      <c r="AU13" s="68"/>
      <c r="AV13" s="69"/>
      <c r="AW13" s="70"/>
      <c r="BE13" s="72"/>
      <c r="BF13" s="72"/>
      <c r="BG13" s="72"/>
      <c r="BH13" s="72"/>
      <c r="BI13" s="72"/>
    </row>
    <row r="14" customFormat="false" ht="15" hidden="false" customHeight="true" outlineLevel="0" collapsed="false">
      <c r="A14" s="0"/>
      <c r="B14" s="102"/>
      <c r="C14" s="14"/>
      <c r="D14" s="103"/>
      <c r="E14" s="33"/>
      <c r="F14" s="104"/>
      <c r="G14" s="33"/>
      <c r="H14" s="104"/>
      <c r="I14" s="36" t="n">
        <f aca="false">I12/2</f>
        <v>0</v>
      </c>
      <c r="J14" s="32"/>
      <c r="K14" s="32"/>
      <c r="L14" s="32"/>
      <c r="M14" s="37"/>
      <c r="N14" s="105"/>
      <c r="O14" s="38" t="n">
        <f aca="false">O12/500</f>
        <v>0</v>
      </c>
      <c r="P14" s="103"/>
      <c r="Q14" s="33"/>
      <c r="R14" s="38"/>
      <c r="S14" s="108"/>
      <c r="T14" s="54" t="n">
        <f aca="false">(N12/15.4323584)*(S12/3.28083989501312)*0.1</f>
        <v>0</v>
      </c>
      <c r="U14" s="103"/>
      <c r="V14" s="103"/>
      <c r="W14" s="103"/>
      <c r="X14" s="111"/>
      <c r="Y14" s="111"/>
      <c r="Z14" s="111"/>
      <c r="AA14" s="103"/>
      <c r="AB14" s="53"/>
      <c r="AC14" s="54"/>
      <c r="AD14" s="54"/>
      <c r="AE14" s="54"/>
      <c r="AF14" s="54"/>
      <c r="AG14" s="54"/>
      <c r="AH14" s="54"/>
      <c r="AI14" s="11"/>
      <c r="AJ14" s="74" t="s">
        <v>65</v>
      </c>
      <c r="AK14" s="75" t="n">
        <v>42.2</v>
      </c>
      <c r="AL14" s="0"/>
      <c r="AM14" s="66" t="s">
        <v>2</v>
      </c>
      <c r="AN14" s="66"/>
      <c r="AO14" s="76" t="n">
        <f aca="false">VLOOKUP(AN16,B6:AA305,2,0)</f>
        <v>0</v>
      </c>
      <c r="AP14" s="76"/>
      <c r="AQ14" s="76"/>
      <c r="AR14" s="76"/>
      <c r="AS14" s="76"/>
      <c r="AT14" s="76"/>
      <c r="AU14" s="68"/>
      <c r="AV14" s="69"/>
      <c r="AW14" s="70"/>
      <c r="BE14" s="72"/>
      <c r="BF14" s="72"/>
      <c r="BG14" s="72"/>
      <c r="BH14" s="72"/>
      <c r="BI14" s="72"/>
    </row>
    <row r="15" customFormat="false" ht="15" hidden="false" customHeight="true" outlineLevel="0" collapsed="false">
      <c r="A15" s="0"/>
      <c r="B15" s="102" t="n">
        <v>4</v>
      </c>
      <c r="C15" s="14"/>
      <c r="D15" s="103"/>
      <c r="E15" s="33"/>
      <c r="F15" s="104" t="n">
        <f aca="false">E15/15432.3584</f>
        <v>0</v>
      </c>
      <c r="G15" s="33"/>
      <c r="H15" s="104" t="n">
        <f aca="false">G15*F15</f>
        <v>0</v>
      </c>
      <c r="I15" s="36" t="n">
        <f aca="false">IFERROR(15432.3584/G15,0)</f>
        <v>0</v>
      </c>
      <c r="J15" s="103"/>
      <c r="K15" s="32"/>
      <c r="L15" s="32"/>
      <c r="M15" s="103"/>
      <c r="N15" s="105"/>
      <c r="O15" s="106"/>
      <c r="P15" s="103"/>
      <c r="Q15" s="107"/>
      <c r="R15" s="38" t="n">
        <f aca="false">Q16/100</f>
        <v>0</v>
      </c>
      <c r="S15" s="108"/>
      <c r="T15" s="109" t="n">
        <f aca="false">(N15*S15)/1000</f>
        <v>0</v>
      </c>
      <c r="U15" s="103"/>
      <c r="V15" s="103"/>
      <c r="W15" s="103"/>
      <c r="X15" s="111"/>
      <c r="Y15" s="111"/>
      <c r="Z15" s="111"/>
      <c r="AA15" s="103"/>
      <c r="AB15" s="53"/>
      <c r="AC15" s="54" t="n">
        <f aca="false">R15+O17+H15+J16</f>
        <v>0</v>
      </c>
      <c r="AD15" s="54" t="n">
        <f aca="false">AC15*20</f>
        <v>0</v>
      </c>
      <c r="AE15" s="54" t="n">
        <f aca="false">AC15*50</f>
        <v>0</v>
      </c>
      <c r="AF15" s="54" t="n">
        <f aca="false">AC15*250</f>
        <v>0</v>
      </c>
      <c r="AG15" s="54" t="n">
        <f aca="false">AC15*1000</f>
        <v>0</v>
      </c>
      <c r="AH15" s="54" t="n">
        <f aca="false">AC15*5000</f>
        <v>0</v>
      </c>
      <c r="AI15" s="11"/>
      <c r="AJ15" s="74" t="s">
        <v>70</v>
      </c>
      <c r="AK15" s="89" t="n">
        <v>454</v>
      </c>
      <c r="AL15" s="0"/>
      <c r="AM15" s="66"/>
      <c r="AN15" s="66"/>
      <c r="AO15" s="76"/>
      <c r="AP15" s="76"/>
      <c r="AQ15" s="76"/>
      <c r="AR15" s="76"/>
      <c r="AS15" s="76"/>
      <c r="AT15" s="76"/>
      <c r="AU15" s="90"/>
      <c r="AV15" s="91"/>
      <c r="AW15" s="67"/>
      <c r="BE15" s="72"/>
      <c r="BF15" s="72"/>
      <c r="BG15" s="72"/>
      <c r="BH15" s="72"/>
      <c r="BI15" s="72"/>
    </row>
    <row r="16" customFormat="false" ht="15" hidden="false" customHeight="true" outlineLevel="0" collapsed="false">
      <c r="A16" s="0"/>
      <c r="B16" s="102"/>
      <c r="C16" s="14"/>
      <c r="D16" s="103"/>
      <c r="E16" s="33"/>
      <c r="F16" s="104"/>
      <c r="G16" s="33"/>
      <c r="H16" s="104"/>
      <c r="I16" s="36"/>
      <c r="J16" s="32"/>
      <c r="K16" s="32"/>
      <c r="L16" s="32"/>
      <c r="M16" s="103"/>
      <c r="N16" s="105"/>
      <c r="O16" s="106"/>
      <c r="P16" s="103"/>
      <c r="Q16" s="33"/>
      <c r="R16" s="38"/>
      <c r="S16" s="108"/>
      <c r="T16" s="109"/>
      <c r="U16" s="103"/>
      <c r="V16" s="103"/>
      <c r="W16" s="103"/>
      <c r="X16" s="111"/>
      <c r="Y16" s="111"/>
      <c r="Z16" s="111"/>
      <c r="AA16" s="103"/>
      <c r="AB16" s="53"/>
      <c r="AC16" s="54"/>
      <c r="AD16" s="54"/>
      <c r="AE16" s="54"/>
      <c r="AF16" s="54"/>
      <c r="AG16" s="54"/>
      <c r="AH16" s="54"/>
      <c r="AI16" s="11"/>
      <c r="AJ16" s="92"/>
      <c r="AK16" s="65"/>
      <c r="AL16" s="0"/>
      <c r="AM16" s="68" t="s">
        <v>71</v>
      </c>
      <c r="AN16" s="93" t="n">
        <v>1</v>
      </c>
      <c r="AO16" s="94" t="s">
        <v>72</v>
      </c>
      <c r="AP16" s="94"/>
      <c r="AQ16" s="95" t="n">
        <f aca="false">VLOOKUP(AN16,B6:AA305,12,0)</f>
        <v>0</v>
      </c>
      <c r="AR16" s="95"/>
      <c r="AS16" s="76" t="n">
        <f aca="false">VLOOKUP(AN16,B6:AA305,13,0)</f>
        <v>0</v>
      </c>
      <c r="AT16" s="76"/>
      <c r="AU16" s="90"/>
      <c r="AV16" s="91"/>
      <c r="AW16" s="67"/>
    </row>
    <row r="17" customFormat="false" ht="15" hidden="false" customHeight="true" outlineLevel="0" collapsed="false">
      <c r="A17" s="0"/>
      <c r="B17" s="102"/>
      <c r="C17" s="14"/>
      <c r="D17" s="103"/>
      <c r="E17" s="33"/>
      <c r="F17" s="104"/>
      <c r="G17" s="33"/>
      <c r="H17" s="104"/>
      <c r="I17" s="36" t="n">
        <f aca="false">I15/2</f>
        <v>0</v>
      </c>
      <c r="J17" s="32"/>
      <c r="K17" s="32"/>
      <c r="L17" s="32"/>
      <c r="M17" s="37"/>
      <c r="N17" s="105"/>
      <c r="O17" s="38" t="n">
        <f aca="false">O15/500</f>
        <v>0</v>
      </c>
      <c r="P17" s="103"/>
      <c r="Q17" s="33"/>
      <c r="R17" s="38"/>
      <c r="S17" s="108"/>
      <c r="T17" s="54" t="n">
        <f aca="false">(N15/15.4323584)*(S15/3.28083989501312)*0.1</f>
        <v>0</v>
      </c>
      <c r="U17" s="103"/>
      <c r="V17" s="103"/>
      <c r="W17" s="103"/>
      <c r="X17" s="111"/>
      <c r="Y17" s="111"/>
      <c r="Z17" s="111"/>
      <c r="AA17" s="103"/>
      <c r="AB17" s="53"/>
      <c r="AC17" s="54"/>
      <c r="AD17" s="54"/>
      <c r="AE17" s="54"/>
      <c r="AF17" s="54"/>
      <c r="AG17" s="54"/>
      <c r="AH17" s="54"/>
      <c r="AI17" s="11"/>
      <c r="AJ17" s="100" t="s">
        <v>73</v>
      </c>
      <c r="AK17" s="101" t="n">
        <f aca="false">(AK14*1000)/AK15</f>
        <v>92.9515418502203</v>
      </c>
      <c r="AL17" s="0"/>
      <c r="AM17" s="68"/>
      <c r="AN17" s="93"/>
      <c r="AO17" s="94"/>
      <c r="AP17" s="94"/>
      <c r="AQ17" s="95"/>
      <c r="AR17" s="95"/>
      <c r="AS17" s="76"/>
      <c r="AT17" s="76"/>
      <c r="AU17" s="90"/>
      <c r="AV17" s="91"/>
      <c r="AW17" s="67"/>
    </row>
    <row r="18" customFormat="false" ht="15" hidden="false" customHeight="true" outlineLevel="0" collapsed="false">
      <c r="A18" s="0"/>
      <c r="B18" s="102" t="n">
        <v>5</v>
      </c>
      <c r="C18" s="14"/>
      <c r="D18" s="103"/>
      <c r="E18" s="33"/>
      <c r="F18" s="104" t="n">
        <f aca="false">E18/15432.3584</f>
        <v>0</v>
      </c>
      <c r="G18" s="33"/>
      <c r="H18" s="104" t="n">
        <f aca="false">G18*F18</f>
        <v>0</v>
      </c>
      <c r="I18" s="36" t="n">
        <f aca="false">IFERROR(15432.3584/G18,0)</f>
        <v>0</v>
      </c>
      <c r="J18" s="103"/>
      <c r="K18" s="32"/>
      <c r="L18" s="32"/>
      <c r="M18" s="103"/>
      <c r="N18" s="105"/>
      <c r="O18" s="106"/>
      <c r="P18" s="103"/>
      <c r="Q18" s="107"/>
      <c r="R18" s="38" t="n">
        <f aca="false">Q19/100</f>
        <v>0</v>
      </c>
      <c r="S18" s="108"/>
      <c r="T18" s="109" t="n">
        <f aca="false">(N18*S18)/1000</f>
        <v>0</v>
      </c>
      <c r="U18" s="103"/>
      <c r="V18" s="103"/>
      <c r="W18" s="103"/>
      <c r="X18" s="111"/>
      <c r="Y18" s="111"/>
      <c r="Z18" s="111"/>
      <c r="AA18" s="103"/>
      <c r="AB18" s="53"/>
      <c r="AC18" s="54" t="n">
        <f aca="false">R18+O20+H18+J19</f>
        <v>0</v>
      </c>
      <c r="AD18" s="54" t="n">
        <f aca="false">AC18*20</f>
        <v>0</v>
      </c>
      <c r="AE18" s="54" t="n">
        <f aca="false">AC18*50</f>
        <v>0</v>
      </c>
      <c r="AF18" s="54" t="n">
        <f aca="false">AC18*250</f>
        <v>0</v>
      </c>
      <c r="AG18" s="54" t="n">
        <f aca="false">AC18*1000</f>
        <v>0</v>
      </c>
      <c r="AH18" s="54" t="n">
        <f aca="false">AC18*5000</f>
        <v>0</v>
      </c>
      <c r="AI18" s="11"/>
      <c r="AJ18" s="112"/>
      <c r="AK18" s="113"/>
      <c r="AL18" s="0"/>
      <c r="AM18" s="68"/>
      <c r="AN18" s="93"/>
      <c r="AO18" s="94"/>
      <c r="AP18" s="94"/>
      <c r="AQ18" s="95"/>
      <c r="AR18" s="95"/>
      <c r="AS18" s="76"/>
      <c r="AT18" s="76"/>
      <c r="AU18" s="90"/>
      <c r="AV18" s="91"/>
      <c r="AW18" s="67"/>
    </row>
    <row r="19" customFormat="false" ht="15" hidden="false" customHeight="true" outlineLevel="0" collapsed="false">
      <c r="A19" s="0"/>
      <c r="B19" s="102"/>
      <c r="C19" s="14"/>
      <c r="D19" s="103"/>
      <c r="E19" s="33"/>
      <c r="F19" s="104"/>
      <c r="G19" s="33"/>
      <c r="H19" s="104"/>
      <c r="I19" s="36"/>
      <c r="J19" s="32"/>
      <c r="K19" s="32"/>
      <c r="L19" s="32"/>
      <c r="M19" s="103"/>
      <c r="N19" s="105"/>
      <c r="O19" s="106"/>
      <c r="P19" s="103"/>
      <c r="Q19" s="33"/>
      <c r="R19" s="38"/>
      <c r="S19" s="108"/>
      <c r="T19" s="109"/>
      <c r="U19" s="103"/>
      <c r="V19" s="103"/>
      <c r="W19" s="103"/>
      <c r="X19" s="111"/>
      <c r="Y19" s="111"/>
      <c r="Z19" s="111"/>
      <c r="AA19" s="103"/>
      <c r="AB19" s="53"/>
      <c r="AC19" s="54"/>
      <c r="AD19" s="54"/>
      <c r="AE19" s="54"/>
      <c r="AF19" s="54"/>
      <c r="AG19" s="54"/>
      <c r="AH19" s="54"/>
      <c r="AI19" s="11"/>
      <c r="AJ19" s="71" t="s">
        <v>76</v>
      </c>
      <c r="AK19" s="65"/>
      <c r="AL19" s="0"/>
      <c r="AM19" s="68" t="s">
        <v>77</v>
      </c>
      <c r="AN19" s="114" t="n">
        <f aca="false">VLOOKUP(AN16,B6:AA305,3,0)</f>
        <v>0</v>
      </c>
      <c r="AO19" s="114"/>
      <c r="AP19" s="114"/>
      <c r="AQ19" s="115" t="s">
        <v>78</v>
      </c>
      <c r="AR19" s="76" t="n">
        <f aca="false">VLOOKUP(AN16,B6:AA305,6,0)</f>
        <v>0</v>
      </c>
      <c r="AS19" s="76"/>
      <c r="AT19" s="76"/>
      <c r="AU19" s="90"/>
      <c r="AV19" s="91"/>
      <c r="AW19" s="67"/>
    </row>
    <row r="20" customFormat="false" ht="15" hidden="false" customHeight="true" outlineLevel="0" collapsed="false">
      <c r="A20" s="0"/>
      <c r="B20" s="102"/>
      <c r="C20" s="14"/>
      <c r="D20" s="103"/>
      <c r="E20" s="33"/>
      <c r="F20" s="104"/>
      <c r="G20" s="33"/>
      <c r="H20" s="104"/>
      <c r="I20" s="36" t="n">
        <f aca="false">I18/2</f>
        <v>0</v>
      </c>
      <c r="J20" s="32"/>
      <c r="K20" s="32"/>
      <c r="L20" s="32"/>
      <c r="M20" s="37"/>
      <c r="N20" s="105"/>
      <c r="O20" s="38" t="n">
        <f aca="false">O18/500</f>
        <v>0</v>
      </c>
      <c r="P20" s="103"/>
      <c r="Q20" s="33"/>
      <c r="R20" s="38"/>
      <c r="S20" s="108"/>
      <c r="T20" s="54" t="n">
        <f aca="false">(N18/15.4323584)*(S18/3.28083989501312)*0.1</f>
        <v>0</v>
      </c>
      <c r="U20" s="103"/>
      <c r="V20" s="103"/>
      <c r="W20" s="103"/>
      <c r="X20" s="111"/>
      <c r="Y20" s="111"/>
      <c r="Z20" s="111"/>
      <c r="AA20" s="103"/>
      <c r="AB20" s="53"/>
      <c r="AC20" s="54"/>
      <c r="AD20" s="54"/>
      <c r="AE20" s="54"/>
      <c r="AF20" s="54"/>
      <c r="AG20" s="54"/>
      <c r="AH20" s="54"/>
      <c r="AI20" s="11"/>
      <c r="AJ20" s="74" t="s">
        <v>65</v>
      </c>
      <c r="AK20" s="75" t="n">
        <v>285.95</v>
      </c>
      <c r="AL20" s="0"/>
      <c r="AM20" s="68"/>
      <c r="AN20" s="114"/>
      <c r="AO20" s="114"/>
      <c r="AP20" s="114"/>
      <c r="AQ20" s="115"/>
      <c r="AR20" s="76"/>
      <c r="AS20" s="76"/>
      <c r="AT20" s="76"/>
      <c r="AU20" s="90"/>
      <c r="AV20" s="91"/>
      <c r="AW20" s="67"/>
    </row>
    <row r="21" customFormat="false" ht="15" hidden="false" customHeight="true" outlineLevel="0" collapsed="false">
      <c r="A21" s="0"/>
      <c r="B21" s="102" t="n">
        <v>6</v>
      </c>
      <c r="C21" s="14"/>
      <c r="D21" s="103"/>
      <c r="E21" s="33"/>
      <c r="F21" s="104" t="n">
        <f aca="false">E21/15432.3584</f>
        <v>0</v>
      </c>
      <c r="G21" s="33"/>
      <c r="H21" s="104" t="n">
        <f aca="false">G21*F21</f>
        <v>0</v>
      </c>
      <c r="I21" s="36" t="n">
        <f aca="false">IFERROR(15432.3584/G21,0)</f>
        <v>0</v>
      </c>
      <c r="J21" s="103"/>
      <c r="K21" s="32"/>
      <c r="L21" s="32"/>
      <c r="M21" s="103"/>
      <c r="N21" s="105"/>
      <c r="O21" s="106"/>
      <c r="P21" s="103"/>
      <c r="Q21" s="107"/>
      <c r="R21" s="38" t="n">
        <f aca="false">Q22/100</f>
        <v>0</v>
      </c>
      <c r="S21" s="108"/>
      <c r="T21" s="109" t="n">
        <f aca="false">(N21*S21)/1000</f>
        <v>0</v>
      </c>
      <c r="U21" s="103"/>
      <c r="V21" s="103"/>
      <c r="W21" s="103"/>
      <c r="X21" s="111"/>
      <c r="Y21" s="111"/>
      <c r="Z21" s="111"/>
      <c r="AA21" s="103"/>
      <c r="AB21" s="53"/>
      <c r="AC21" s="54" t="n">
        <f aca="false">R21+O23+H21+J22</f>
        <v>0</v>
      </c>
      <c r="AD21" s="54" t="n">
        <f aca="false">AC21*20</f>
        <v>0</v>
      </c>
      <c r="AE21" s="54" t="n">
        <f aca="false">AC21*50</f>
        <v>0</v>
      </c>
      <c r="AF21" s="54" t="n">
        <f aca="false">AC21*250</f>
        <v>0</v>
      </c>
      <c r="AG21" s="54" t="n">
        <f aca="false">AC21*1000</f>
        <v>0</v>
      </c>
      <c r="AH21" s="116" t="n">
        <f aca="false">AC21*5000</f>
        <v>0</v>
      </c>
      <c r="AI21" s="11"/>
      <c r="AJ21" s="74" t="s">
        <v>81</v>
      </c>
      <c r="AK21" s="89" t="n">
        <v>10000</v>
      </c>
      <c r="AL21" s="0"/>
      <c r="AM21" s="68"/>
      <c r="AN21" s="114"/>
      <c r="AO21" s="114"/>
      <c r="AP21" s="114"/>
      <c r="AQ21" s="115"/>
      <c r="AR21" s="76"/>
      <c r="AS21" s="76"/>
      <c r="AT21" s="76"/>
      <c r="AU21" s="90"/>
      <c r="AV21" s="91"/>
      <c r="AW21" s="67"/>
    </row>
    <row r="22" customFormat="false" ht="15" hidden="false" customHeight="true" outlineLevel="0" collapsed="false">
      <c r="A22" s="0"/>
      <c r="B22" s="102"/>
      <c r="C22" s="14"/>
      <c r="D22" s="103"/>
      <c r="E22" s="33"/>
      <c r="F22" s="104"/>
      <c r="G22" s="33"/>
      <c r="H22" s="104"/>
      <c r="I22" s="36"/>
      <c r="J22" s="32"/>
      <c r="K22" s="32"/>
      <c r="L22" s="32"/>
      <c r="M22" s="103"/>
      <c r="N22" s="105"/>
      <c r="O22" s="106"/>
      <c r="P22" s="103"/>
      <c r="Q22" s="33"/>
      <c r="R22" s="38"/>
      <c r="S22" s="108"/>
      <c r="T22" s="109"/>
      <c r="U22" s="103"/>
      <c r="V22" s="103"/>
      <c r="W22" s="103"/>
      <c r="X22" s="111"/>
      <c r="Y22" s="111"/>
      <c r="Z22" s="111"/>
      <c r="AA22" s="103"/>
      <c r="AB22" s="53"/>
      <c r="AC22" s="54"/>
      <c r="AD22" s="54"/>
      <c r="AE22" s="54"/>
      <c r="AF22" s="54"/>
      <c r="AG22" s="54"/>
      <c r="AH22" s="54"/>
      <c r="AI22" s="11"/>
      <c r="AJ22" s="92"/>
      <c r="AK22" s="65"/>
      <c r="AL22" s="0"/>
      <c r="AM22" s="117" t="s">
        <v>82</v>
      </c>
      <c r="AN22" s="114" t="n">
        <f aca="false">VLOOKUP(AN16,B6:AA305,9,0)</f>
        <v>0</v>
      </c>
      <c r="AO22" s="114"/>
      <c r="AP22" s="114"/>
      <c r="AQ22" s="118" t="s">
        <v>83</v>
      </c>
      <c r="AR22" s="119" t="n">
        <f aca="false">VLOOKUP(AN16,B6:AA305,11,0)</f>
        <v>0</v>
      </c>
      <c r="AS22" s="119"/>
      <c r="AT22" s="119"/>
      <c r="AU22" s="90"/>
      <c r="AV22" s="91"/>
      <c r="AW22" s="67"/>
    </row>
    <row r="23" customFormat="false" ht="15" hidden="false" customHeight="true" outlineLevel="0" collapsed="false">
      <c r="A23" s="0"/>
      <c r="B23" s="102"/>
      <c r="C23" s="14"/>
      <c r="D23" s="103"/>
      <c r="E23" s="33"/>
      <c r="F23" s="104"/>
      <c r="G23" s="33"/>
      <c r="H23" s="104"/>
      <c r="I23" s="36" t="n">
        <f aca="false">I21/2</f>
        <v>0</v>
      </c>
      <c r="J23" s="32"/>
      <c r="K23" s="32"/>
      <c r="L23" s="32"/>
      <c r="M23" s="37"/>
      <c r="N23" s="105"/>
      <c r="O23" s="38" t="n">
        <f aca="false">O21/500</f>
        <v>0</v>
      </c>
      <c r="P23" s="103"/>
      <c r="Q23" s="33"/>
      <c r="R23" s="38"/>
      <c r="S23" s="108"/>
      <c r="T23" s="54" t="n">
        <f aca="false">(N21/15.4323584)*(S21/3.28083989501312)*0.1</f>
        <v>0</v>
      </c>
      <c r="U23" s="103"/>
      <c r="V23" s="103"/>
      <c r="W23" s="103"/>
      <c r="X23" s="111"/>
      <c r="Y23" s="111"/>
      <c r="Z23" s="111"/>
      <c r="AA23" s="103"/>
      <c r="AB23" s="53"/>
      <c r="AC23" s="54"/>
      <c r="AD23" s="54"/>
      <c r="AE23" s="54"/>
      <c r="AF23" s="54"/>
      <c r="AG23" s="54"/>
      <c r="AH23" s="54"/>
      <c r="AI23" s="11"/>
      <c r="AJ23" s="100" t="s">
        <v>84</v>
      </c>
      <c r="AK23" s="101" t="n">
        <f aca="false">(AK20*100)/AK21</f>
        <v>2.8595</v>
      </c>
      <c r="AL23" s="0"/>
      <c r="AM23" s="117"/>
      <c r="AN23" s="114"/>
      <c r="AO23" s="114"/>
      <c r="AP23" s="114"/>
      <c r="AQ23" s="118"/>
      <c r="AR23" s="119"/>
      <c r="AS23" s="119"/>
      <c r="AT23" s="119"/>
      <c r="AU23" s="120"/>
      <c r="AV23" s="121"/>
      <c r="AW23" s="122"/>
    </row>
    <row r="24" customFormat="false" ht="15" hidden="false" customHeight="true" outlineLevel="0" collapsed="false">
      <c r="A24" s="123"/>
      <c r="B24" s="102" t="n">
        <v>7</v>
      </c>
      <c r="C24" s="14"/>
      <c r="D24" s="103"/>
      <c r="E24" s="33"/>
      <c r="F24" s="104" t="n">
        <f aca="false">E24/15432.3584</f>
        <v>0</v>
      </c>
      <c r="G24" s="33"/>
      <c r="H24" s="104" t="n">
        <f aca="false">G24*F24</f>
        <v>0</v>
      </c>
      <c r="I24" s="36" t="n">
        <f aca="false">IFERROR(15432.3584/G24,0)</f>
        <v>0</v>
      </c>
      <c r="J24" s="103"/>
      <c r="K24" s="32"/>
      <c r="L24" s="32"/>
      <c r="M24" s="103"/>
      <c r="N24" s="105"/>
      <c r="O24" s="106"/>
      <c r="P24" s="103"/>
      <c r="Q24" s="107"/>
      <c r="R24" s="38" t="n">
        <f aca="false">Q25/100</f>
        <v>0</v>
      </c>
      <c r="S24" s="108"/>
      <c r="T24" s="109" t="n">
        <f aca="false">(N24*S24)/1000</f>
        <v>0</v>
      </c>
      <c r="U24" s="124"/>
      <c r="V24" s="124"/>
      <c r="W24" s="124"/>
      <c r="X24" s="111"/>
      <c r="Y24" s="111"/>
      <c r="Z24" s="111"/>
      <c r="AA24" s="103"/>
      <c r="AB24" s="53"/>
      <c r="AC24" s="54" t="n">
        <f aca="false">R24+O26+H24+J25</f>
        <v>0</v>
      </c>
      <c r="AD24" s="54" t="n">
        <f aca="false">AC24*20</f>
        <v>0</v>
      </c>
      <c r="AE24" s="54" t="n">
        <f aca="false">AC24*50</f>
        <v>0</v>
      </c>
      <c r="AF24" s="54" t="n">
        <f aca="false">AC24*250</f>
        <v>0</v>
      </c>
      <c r="AG24" s="54" t="n">
        <f aca="false">AC24*1000</f>
        <v>0</v>
      </c>
      <c r="AH24" s="54" t="n">
        <f aca="false">AC24*5000</f>
        <v>0</v>
      </c>
      <c r="AI24" s="11"/>
      <c r="AJ24" s="112"/>
      <c r="AK24" s="113"/>
      <c r="AL24" s="0"/>
      <c r="AM24" s="117"/>
      <c r="AN24" s="114"/>
      <c r="AO24" s="114"/>
      <c r="AP24" s="114"/>
      <c r="AQ24" s="118"/>
      <c r="AR24" s="119"/>
      <c r="AS24" s="119"/>
      <c r="AT24" s="119"/>
      <c r="AU24" s="120"/>
      <c r="AV24" s="121"/>
      <c r="AW24" s="122"/>
    </row>
    <row r="25" customFormat="false" ht="15" hidden="false" customHeight="true" outlineLevel="0" collapsed="false">
      <c r="A25" s="123"/>
      <c r="B25" s="102"/>
      <c r="C25" s="14"/>
      <c r="D25" s="103"/>
      <c r="E25" s="33"/>
      <c r="F25" s="104"/>
      <c r="G25" s="33"/>
      <c r="H25" s="104"/>
      <c r="I25" s="36"/>
      <c r="J25" s="32"/>
      <c r="K25" s="32"/>
      <c r="L25" s="32"/>
      <c r="M25" s="103"/>
      <c r="N25" s="105"/>
      <c r="O25" s="106"/>
      <c r="P25" s="103"/>
      <c r="Q25" s="33"/>
      <c r="R25" s="38"/>
      <c r="S25" s="108"/>
      <c r="T25" s="109"/>
      <c r="U25" s="124"/>
      <c r="V25" s="124"/>
      <c r="W25" s="124"/>
      <c r="X25" s="111"/>
      <c r="Y25" s="111"/>
      <c r="Z25" s="111"/>
      <c r="AA25" s="103"/>
      <c r="AB25" s="53"/>
      <c r="AC25" s="54"/>
      <c r="AD25" s="54"/>
      <c r="AE25" s="54"/>
      <c r="AF25" s="54"/>
      <c r="AG25" s="54"/>
      <c r="AH25" s="54"/>
      <c r="AI25" s="11"/>
      <c r="AJ25" s="71" t="s">
        <v>85</v>
      </c>
      <c r="AK25" s="65"/>
      <c r="AL25" s="0"/>
      <c r="AM25" s="147" t="s">
        <v>86</v>
      </c>
      <c r="AN25" s="126" t="n">
        <f aca="false">VLOOKUP(AN16,B6:AA305,10,0)</f>
        <v>0</v>
      </c>
      <c r="AO25" s="126"/>
      <c r="AP25" s="126"/>
      <c r="AQ25" s="118" t="s">
        <v>87</v>
      </c>
      <c r="AR25" s="114" t="n">
        <f aca="false">VLOOKUP(AN16,B6:AA305,16,0)</f>
        <v>0</v>
      </c>
      <c r="AS25" s="114"/>
      <c r="AT25" s="114"/>
      <c r="AU25" s="127" t="s">
        <v>88</v>
      </c>
      <c r="AV25" s="128" t="n">
        <f aca="false">VLOOKUP(AN16,B6:AA305,18,0)</f>
        <v>0</v>
      </c>
      <c r="AW25" s="129" t="n">
        <f aca="false">(AS16*AV25)/1000</f>
        <v>0</v>
      </c>
    </row>
    <row r="26" customFormat="false" ht="15" hidden="false" customHeight="true" outlineLevel="0" collapsed="false">
      <c r="A26" s="123"/>
      <c r="B26" s="102"/>
      <c r="C26" s="14"/>
      <c r="D26" s="103"/>
      <c r="E26" s="33"/>
      <c r="F26" s="104"/>
      <c r="G26" s="33"/>
      <c r="H26" s="104"/>
      <c r="I26" s="36" t="n">
        <f aca="false">I24/2</f>
        <v>0</v>
      </c>
      <c r="J26" s="32"/>
      <c r="K26" s="32"/>
      <c r="L26" s="32"/>
      <c r="M26" s="37"/>
      <c r="N26" s="105"/>
      <c r="O26" s="38" t="n">
        <f aca="false">O24/500</f>
        <v>0</v>
      </c>
      <c r="P26" s="103"/>
      <c r="Q26" s="33"/>
      <c r="R26" s="38"/>
      <c r="S26" s="108"/>
      <c r="T26" s="54" t="n">
        <f aca="false">(N24/15.4323584)*(S24/3.28083989501312)*0.1</f>
        <v>0</v>
      </c>
      <c r="U26" s="124"/>
      <c r="V26" s="124"/>
      <c r="W26" s="124"/>
      <c r="X26" s="111"/>
      <c r="Y26" s="111"/>
      <c r="Z26" s="111"/>
      <c r="AA26" s="103"/>
      <c r="AB26" s="53"/>
      <c r="AC26" s="54"/>
      <c r="AD26" s="54"/>
      <c r="AE26" s="54"/>
      <c r="AF26" s="54"/>
      <c r="AG26" s="54"/>
      <c r="AH26" s="54"/>
      <c r="AI26" s="11"/>
      <c r="AJ26" s="74" t="s">
        <v>65</v>
      </c>
      <c r="AK26" s="75" t="n">
        <v>179.99</v>
      </c>
      <c r="AL26" s="0"/>
      <c r="AM26" s="147"/>
      <c r="AN26" s="126"/>
      <c r="AO26" s="126"/>
      <c r="AP26" s="126"/>
      <c r="AQ26" s="118"/>
      <c r="AR26" s="114"/>
      <c r="AS26" s="114"/>
      <c r="AT26" s="114"/>
      <c r="AU26" s="127"/>
      <c r="AV26" s="128"/>
      <c r="AW26" s="129"/>
    </row>
    <row r="27" customFormat="false" ht="15" hidden="false" customHeight="true" outlineLevel="0" collapsed="false">
      <c r="B27" s="102" t="n">
        <v>8</v>
      </c>
      <c r="C27" s="14"/>
      <c r="D27" s="103"/>
      <c r="E27" s="33"/>
      <c r="F27" s="104" t="n">
        <f aca="false">E27/15432.3584</f>
        <v>0</v>
      </c>
      <c r="G27" s="33"/>
      <c r="H27" s="104" t="n">
        <f aca="false">G27*F27</f>
        <v>0</v>
      </c>
      <c r="I27" s="36" t="n">
        <f aca="false">IFERROR(15432.3584/G27,0)</f>
        <v>0</v>
      </c>
      <c r="J27" s="103"/>
      <c r="K27" s="32"/>
      <c r="L27" s="32"/>
      <c r="M27" s="103"/>
      <c r="N27" s="105"/>
      <c r="O27" s="106"/>
      <c r="P27" s="103"/>
      <c r="Q27" s="107"/>
      <c r="R27" s="38" t="n">
        <f aca="false">Q28/100</f>
        <v>0</v>
      </c>
      <c r="S27" s="108"/>
      <c r="T27" s="109" t="n">
        <f aca="false">(N27*S27)/1000</f>
        <v>0</v>
      </c>
      <c r="U27" s="103"/>
      <c r="V27" s="103"/>
      <c r="W27" s="103"/>
      <c r="X27" s="111"/>
      <c r="Y27" s="111"/>
      <c r="Z27" s="111"/>
      <c r="AA27" s="103"/>
      <c r="AB27" s="53"/>
      <c r="AC27" s="54" t="n">
        <f aca="false">R27+O29+H27+J28</f>
        <v>0</v>
      </c>
      <c r="AD27" s="54" t="n">
        <f aca="false">AC27*20</f>
        <v>0</v>
      </c>
      <c r="AE27" s="54" t="n">
        <f aca="false">AC27*50</f>
        <v>0</v>
      </c>
      <c r="AF27" s="54" t="n">
        <f aca="false">AC27*250</f>
        <v>0</v>
      </c>
      <c r="AG27" s="54" t="n">
        <f aca="false">AC27*1000</f>
        <v>0</v>
      </c>
      <c r="AH27" s="54" t="n">
        <f aca="false">AC27*5000</f>
        <v>0</v>
      </c>
      <c r="AI27" s="11"/>
      <c r="AJ27" s="74" t="s">
        <v>81</v>
      </c>
      <c r="AK27" s="89" t="n">
        <v>3000</v>
      </c>
      <c r="AL27" s="0"/>
      <c r="AM27" s="147"/>
      <c r="AN27" s="126"/>
      <c r="AO27" s="126"/>
      <c r="AP27" s="126"/>
      <c r="AQ27" s="118"/>
      <c r="AR27" s="114"/>
      <c r="AS27" s="114"/>
      <c r="AT27" s="114"/>
      <c r="AU27" s="127"/>
      <c r="AV27" s="128"/>
      <c r="AW27" s="129"/>
    </row>
    <row r="28" customFormat="false" ht="15" hidden="false" customHeight="true" outlineLevel="0" collapsed="false">
      <c r="B28" s="102"/>
      <c r="C28" s="14"/>
      <c r="D28" s="103"/>
      <c r="E28" s="33"/>
      <c r="F28" s="104"/>
      <c r="G28" s="33"/>
      <c r="H28" s="104"/>
      <c r="I28" s="36"/>
      <c r="J28" s="32"/>
      <c r="K28" s="32"/>
      <c r="L28" s="32"/>
      <c r="M28" s="103"/>
      <c r="N28" s="105"/>
      <c r="O28" s="106"/>
      <c r="P28" s="103"/>
      <c r="Q28" s="33"/>
      <c r="R28" s="38"/>
      <c r="S28" s="108"/>
      <c r="T28" s="109"/>
      <c r="U28" s="103"/>
      <c r="V28" s="103"/>
      <c r="W28" s="103"/>
      <c r="X28" s="111"/>
      <c r="Y28" s="111"/>
      <c r="Z28" s="111"/>
      <c r="AA28" s="103"/>
      <c r="AB28" s="53"/>
      <c r="AC28" s="54"/>
      <c r="AD28" s="54"/>
      <c r="AE28" s="54"/>
      <c r="AF28" s="54"/>
      <c r="AG28" s="54"/>
      <c r="AH28" s="54"/>
      <c r="AI28" s="11"/>
      <c r="AJ28" s="92"/>
      <c r="AK28" s="65"/>
      <c r="AL28" s="0"/>
      <c r="AM28" s="131" t="s">
        <v>89</v>
      </c>
      <c r="AN28" s="132"/>
      <c r="AO28" s="132"/>
      <c r="AP28" s="132"/>
      <c r="AQ28" s="132"/>
      <c r="AR28" s="132"/>
      <c r="AS28" s="132"/>
      <c r="AT28" s="132"/>
      <c r="AU28" s="132"/>
      <c r="AV28" s="132"/>
      <c r="AW28" s="132"/>
    </row>
    <row r="29" customFormat="false" ht="15" hidden="false" customHeight="true" outlineLevel="0" collapsed="false">
      <c r="B29" s="102"/>
      <c r="C29" s="14"/>
      <c r="D29" s="103"/>
      <c r="E29" s="33"/>
      <c r="F29" s="104"/>
      <c r="G29" s="33"/>
      <c r="H29" s="104"/>
      <c r="I29" s="36" t="n">
        <f aca="false">I27/2</f>
        <v>0</v>
      </c>
      <c r="J29" s="32"/>
      <c r="K29" s="32"/>
      <c r="L29" s="32"/>
      <c r="M29" s="37"/>
      <c r="N29" s="105"/>
      <c r="O29" s="38" t="n">
        <f aca="false">O27/500</f>
        <v>0</v>
      </c>
      <c r="P29" s="103"/>
      <c r="Q29" s="33"/>
      <c r="R29" s="38"/>
      <c r="S29" s="108"/>
      <c r="T29" s="54" t="n">
        <f aca="false">(N27/15.4323584)*(S27/3.28083989501312)*0.1</f>
        <v>0</v>
      </c>
      <c r="U29" s="103"/>
      <c r="V29" s="103"/>
      <c r="W29" s="103"/>
      <c r="X29" s="111"/>
      <c r="Y29" s="111"/>
      <c r="Z29" s="111"/>
      <c r="AA29" s="103"/>
      <c r="AB29" s="53"/>
      <c r="AC29" s="54"/>
      <c r="AD29" s="54"/>
      <c r="AE29" s="54"/>
      <c r="AF29" s="54"/>
      <c r="AG29" s="54"/>
      <c r="AH29" s="54"/>
      <c r="AI29" s="11"/>
      <c r="AJ29" s="100" t="s">
        <v>90</v>
      </c>
      <c r="AK29" s="101" t="n">
        <f aca="false">(AK26*500)/AK27</f>
        <v>29.9983333333333</v>
      </c>
      <c r="AL29" s="0"/>
      <c r="AM29" s="131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</row>
    <row r="30" customFormat="false" ht="15" hidden="false" customHeight="true" outlineLevel="0" collapsed="false">
      <c r="B30" s="102" t="n">
        <v>9</v>
      </c>
      <c r="C30" s="14"/>
      <c r="D30" s="103"/>
      <c r="E30" s="33"/>
      <c r="F30" s="104" t="n">
        <f aca="false">E30/15432.3584</f>
        <v>0</v>
      </c>
      <c r="G30" s="33"/>
      <c r="H30" s="104" t="n">
        <f aca="false">G30*F30</f>
        <v>0</v>
      </c>
      <c r="I30" s="36" t="n">
        <f aca="false">IFERROR(15432.3584/G30,0)</f>
        <v>0</v>
      </c>
      <c r="J30" s="103"/>
      <c r="K30" s="32"/>
      <c r="L30" s="32"/>
      <c r="M30" s="103"/>
      <c r="N30" s="105"/>
      <c r="O30" s="106"/>
      <c r="P30" s="103"/>
      <c r="Q30" s="107"/>
      <c r="R30" s="38" t="n">
        <f aca="false">Q31/100</f>
        <v>0</v>
      </c>
      <c r="S30" s="108"/>
      <c r="T30" s="109" t="n">
        <f aca="false">(N30*S30)/1000</f>
        <v>0</v>
      </c>
      <c r="U30" s="103"/>
      <c r="V30" s="103"/>
      <c r="W30" s="103"/>
      <c r="X30" s="111"/>
      <c r="Y30" s="111"/>
      <c r="Z30" s="111"/>
      <c r="AA30" s="103"/>
      <c r="AB30" s="53"/>
      <c r="AC30" s="54" t="n">
        <f aca="false">R30+O32+H30+J31</f>
        <v>0</v>
      </c>
      <c r="AD30" s="54" t="n">
        <f aca="false">AC30*20</f>
        <v>0</v>
      </c>
      <c r="AE30" s="54" t="n">
        <f aca="false">AC30*50</f>
        <v>0</v>
      </c>
      <c r="AF30" s="54" t="n">
        <f aca="false">AC30*250</f>
        <v>0</v>
      </c>
      <c r="AG30" s="54" t="n">
        <f aca="false">AC30*1000</f>
        <v>0</v>
      </c>
      <c r="AH30" s="54" t="n">
        <f aca="false">AC30*5000</f>
        <v>0</v>
      </c>
      <c r="AI30" s="11"/>
      <c r="AJ30" s="112"/>
      <c r="AK30" s="113"/>
      <c r="AL30" s="0"/>
      <c r="AM30" s="131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</row>
    <row r="31" customFormat="false" ht="15" hidden="false" customHeight="true" outlineLevel="0" collapsed="false">
      <c r="B31" s="102"/>
      <c r="C31" s="14"/>
      <c r="D31" s="103"/>
      <c r="E31" s="33"/>
      <c r="F31" s="104"/>
      <c r="G31" s="33"/>
      <c r="H31" s="104"/>
      <c r="I31" s="36"/>
      <c r="J31" s="32"/>
      <c r="K31" s="32"/>
      <c r="L31" s="32"/>
      <c r="M31" s="103"/>
      <c r="N31" s="105"/>
      <c r="O31" s="106"/>
      <c r="P31" s="103"/>
      <c r="Q31" s="33"/>
      <c r="R31" s="38"/>
      <c r="S31" s="108"/>
      <c r="T31" s="109"/>
      <c r="U31" s="103"/>
      <c r="V31" s="103"/>
      <c r="W31" s="103"/>
      <c r="X31" s="111"/>
      <c r="Y31" s="111"/>
      <c r="Z31" s="111"/>
      <c r="AA31" s="103"/>
      <c r="AB31" s="53"/>
      <c r="AC31" s="54"/>
      <c r="AD31" s="54"/>
      <c r="AE31" s="54"/>
      <c r="AF31" s="54"/>
      <c r="AG31" s="54"/>
      <c r="AH31" s="54"/>
      <c r="AI31" s="11"/>
      <c r="AJ31" s="71" t="s">
        <v>91</v>
      </c>
      <c r="AK31" s="65"/>
      <c r="AL31" s="0"/>
      <c r="AM31" s="133" t="n">
        <v>1</v>
      </c>
      <c r="AN31" s="134" t="n">
        <v>2</v>
      </c>
      <c r="AO31" s="134" t="n">
        <v>3</v>
      </c>
      <c r="AP31" s="134" t="n">
        <v>4</v>
      </c>
      <c r="AQ31" s="134" t="n">
        <v>5</v>
      </c>
      <c r="AR31" s="134" t="n">
        <v>6</v>
      </c>
      <c r="AS31" s="134" t="n">
        <v>7</v>
      </c>
      <c r="AT31" s="134" t="n">
        <v>8</v>
      </c>
      <c r="AU31" s="134" t="n">
        <v>9</v>
      </c>
      <c r="AV31" s="134" t="n">
        <v>10</v>
      </c>
      <c r="AW31" s="135" t="n">
        <v>11</v>
      </c>
    </row>
    <row r="32" customFormat="false" ht="15" hidden="false" customHeight="true" outlineLevel="0" collapsed="false">
      <c r="B32" s="102"/>
      <c r="C32" s="14"/>
      <c r="D32" s="103"/>
      <c r="E32" s="33"/>
      <c r="F32" s="104"/>
      <c r="G32" s="33"/>
      <c r="H32" s="104"/>
      <c r="I32" s="36" t="n">
        <f aca="false">I30/2</f>
        <v>0</v>
      </c>
      <c r="J32" s="32"/>
      <c r="K32" s="32"/>
      <c r="L32" s="32"/>
      <c r="M32" s="37"/>
      <c r="N32" s="105"/>
      <c r="O32" s="38" t="n">
        <f aca="false">O30/500</f>
        <v>0</v>
      </c>
      <c r="P32" s="103"/>
      <c r="Q32" s="33"/>
      <c r="R32" s="38"/>
      <c r="S32" s="108"/>
      <c r="T32" s="54" t="n">
        <f aca="false">(N30/15.4323584)*(S30/3.28083989501312)*0.1</f>
        <v>0</v>
      </c>
      <c r="U32" s="103"/>
      <c r="V32" s="103"/>
      <c r="W32" s="103"/>
      <c r="X32" s="111"/>
      <c r="Y32" s="111"/>
      <c r="Z32" s="111"/>
      <c r="AA32" s="103"/>
      <c r="AB32" s="53"/>
      <c r="AC32" s="54"/>
      <c r="AD32" s="54"/>
      <c r="AE32" s="54"/>
      <c r="AF32" s="54"/>
      <c r="AG32" s="54"/>
      <c r="AH32" s="54"/>
      <c r="AI32" s="11"/>
      <c r="AJ32" s="74" t="s">
        <v>65</v>
      </c>
      <c r="AK32" s="75" t="n">
        <v>17.55</v>
      </c>
      <c r="AL32" s="0"/>
      <c r="AM32" s="133"/>
      <c r="AN32" s="134"/>
      <c r="AO32" s="134"/>
      <c r="AP32" s="134"/>
      <c r="AQ32" s="134"/>
      <c r="AR32" s="134"/>
      <c r="AS32" s="134"/>
      <c r="AT32" s="134"/>
      <c r="AU32" s="134"/>
      <c r="AV32" s="134"/>
      <c r="AW32" s="135"/>
    </row>
    <row r="33" customFormat="false" ht="15" hidden="false" customHeight="true" outlineLevel="0" collapsed="false">
      <c r="B33" s="102" t="n">
        <v>10</v>
      </c>
      <c r="C33" s="14"/>
      <c r="D33" s="103"/>
      <c r="E33" s="33"/>
      <c r="F33" s="104" t="n">
        <f aca="false">E33/15432.3584</f>
        <v>0</v>
      </c>
      <c r="G33" s="33"/>
      <c r="H33" s="104" t="n">
        <f aca="false">G33*F33</f>
        <v>0</v>
      </c>
      <c r="I33" s="36" t="n">
        <f aca="false">IFERROR(15432.3584/G33,0)</f>
        <v>0</v>
      </c>
      <c r="J33" s="103"/>
      <c r="K33" s="32"/>
      <c r="L33" s="32"/>
      <c r="M33" s="103"/>
      <c r="N33" s="105"/>
      <c r="O33" s="106"/>
      <c r="P33" s="103"/>
      <c r="Q33" s="107"/>
      <c r="R33" s="38" t="n">
        <f aca="false">Q34/100</f>
        <v>0</v>
      </c>
      <c r="S33" s="108"/>
      <c r="T33" s="109" t="n">
        <f aca="false">(N33*S33)/1000</f>
        <v>0</v>
      </c>
      <c r="U33" s="103"/>
      <c r="V33" s="103"/>
      <c r="W33" s="103"/>
      <c r="X33" s="111"/>
      <c r="Y33" s="111"/>
      <c r="Z33" s="111"/>
      <c r="AA33" s="103"/>
      <c r="AB33" s="53"/>
      <c r="AC33" s="54" t="n">
        <f aca="false">R33+O35+H33+J34</f>
        <v>0</v>
      </c>
      <c r="AD33" s="54" t="n">
        <f aca="false">AC33*20</f>
        <v>0</v>
      </c>
      <c r="AE33" s="54" t="n">
        <f aca="false">AC33*50</f>
        <v>0</v>
      </c>
      <c r="AF33" s="54" t="n">
        <f aca="false">AC33*250</f>
        <v>0</v>
      </c>
      <c r="AG33" s="54" t="n">
        <f aca="false">AC33*1000</f>
        <v>0</v>
      </c>
      <c r="AH33" s="54" t="n">
        <f aca="false">AC33*5000</f>
        <v>0</v>
      </c>
      <c r="AI33" s="11"/>
      <c r="AJ33" s="74" t="s">
        <v>81</v>
      </c>
      <c r="AK33" s="89" t="n">
        <v>100</v>
      </c>
      <c r="AL33" s="0"/>
      <c r="AM33" s="133"/>
      <c r="AN33" s="134"/>
      <c r="AO33" s="134"/>
      <c r="AP33" s="134"/>
      <c r="AQ33" s="134"/>
      <c r="AR33" s="134"/>
      <c r="AS33" s="134"/>
      <c r="AT33" s="134"/>
      <c r="AU33" s="134"/>
      <c r="AV33" s="134"/>
      <c r="AW33" s="135"/>
    </row>
    <row r="34" customFormat="false" ht="15" hidden="false" customHeight="true" outlineLevel="0" collapsed="false">
      <c r="B34" s="102"/>
      <c r="C34" s="14"/>
      <c r="D34" s="103"/>
      <c r="E34" s="33"/>
      <c r="F34" s="104"/>
      <c r="G34" s="33"/>
      <c r="H34" s="104"/>
      <c r="I34" s="36"/>
      <c r="J34" s="32"/>
      <c r="K34" s="32"/>
      <c r="L34" s="32"/>
      <c r="M34" s="103"/>
      <c r="N34" s="105"/>
      <c r="O34" s="106"/>
      <c r="P34" s="103"/>
      <c r="Q34" s="33"/>
      <c r="R34" s="38"/>
      <c r="S34" s="108"/>
      <c r="T34" s="109"/>
      <c r="U34" s="103"/>
      <c r="V34" s="103"/>
      <c r="W34" s="103"/>
      <c r="X34" s="111"/>
      <c r="Y34" s="111"/>
      <c r="Z34" s="111"/>
      <c r="AA34" s="103"/>
      <c r="AB34" s="53"/>
      <c r="AC34" s="54"/>
      <c r="AD34" s="54"/>
      <c r="AE34" s="54"/>
      <c r="AF34" s="54"/>
      <c r="AG34" s="54"/>
      <c r="AH34" s="54"/>
      <c r="AI34" s="11"/>
      <c r="AJ34" s="92"/>
      <c r="AK34" s="65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</row>
    <row r="35" customFormat="false" ht="15" hidden="false" customHeight="true" outlineLevel="0" collapsed="false">
      <c r="B35" s="102"/>
      <c r="C35" s="14"/>
      <c r="D35" s="103"/>
      <c r="E35" s="33"/>
      <c r="F35" s="104"/>
      <c r="G35" s="33"/>
      <c r="H35" s="104"/>
      <c r="I35" s="36" t="n">
        <f aca="false">I33/2</f>
        <v>0</v>
      </c>
      <c r="J35" s="32"/>
      <c r="K35" s="32"/>
      <c r="L35" s="32"/>
      <c r="M35" s="37"/>
      <c r="N35" s="105"/>
      <c r="O35" s="38" t="n">
        <f aca="false">O33/500</f>
        <v>0</v>
      </c>
      <c r="P35" s="103"/>
      <c r="Q35" s="33"/>
      <c r="R35" s="38"/>
      <c r="S35" s="108"/>
      <c r="T35" s="54" t="n">
        <f aca="false">(N33/15.4323584)*(S33/3.28083989501312)*0.1</f>
        <v>0</v>
      </c>
      <c r="U35" s="103"/>
      <c r="V35" s="103"/>
      <c r="W35" s="103"/>
      <c r="X35" s="111"/>
      <c r="Y35" s="111"/>
      <c r="Z35" s="111"/>
      <c r="AA35" s="103"/>
      <c r="AB35" s="53"/>
      <c r="AC35" s="54"/>
      <c r="AD35" s="54"/>
      <c r="AE35" s="54"/>
      <c r="AF35" s="54"/>
      <c r="AG35" s="54"/>
      <c r="AH35" s="54"/>
      <c r="AI35" s="11"/>
      <c r="AJ35" s="136" t="s">
        <v>92</v>
      </c>
      <c r="AK35" s="137" t="n">
        <f aca="false">(AK32*1)/AK33</f>
        <v>0.1755</v>
      </c>
      <c r="AL35" s="0"/>
      <c r="AM35" s="0"/>
      <c r="AN35" s="0"/>
      <c r="AO35" s="138"/>
      <c r="AP35" s="138"/>
      <c r="AQ35" s="0"/>
      <c r="AR35" s="0"/>
      <c r="AS35" s="0"/>
      <c r="AT35" s="0"/>
      <c r="AU35" s="0"/>
      <c r="AV35" s="0"/>
      <c r="AW35" s="0"/>
    </row>
    <row r="36" customFormat="false" ht="15" hidden="false" customHeight="true" outlineLevel="0" collapsed="false">
      <c r="B36" s="102" t="n">
        <v>11</v>
      </c>
      <c r="C36" s="14"/>
      <c r="D36" s="103"/>
      <c r="E36" s="33"/>
      <c r="F36" s="104" t="n">
        <f aca="false">E36/15432.3584</f>
        <v>0</v>
      </c>
      <c r="G36" s="33"/>
      <c r="H36" s="104" t="n">
        <f aca="false">G36*F36</f>
        <v>0</v>
      </c>
      <c r="I36" s="36" t="n">
        <f aca="false">IFERROR(15432.3584/G36,0)</f>
        <v>0</v>
      </c>
      <c r="J36" s="103"/>
      <c r="K36" s="32"/>
      <c r="L36" s="32"/>
      <c r="M36" s="103"/>
      <c r="N36" s="105"/>
      <c r="O36" s="106"/>
      <c r="P36" s="103"/>
      <c r="Q36" s="107"/>
      <c r="R36" s="38" t="n">
        <f aca="false">Q37/100</f>
        <v>0</v>
      </c>
      <c r="S36" s="108"/>
      <c r="T36" s="109" t="n">
        <f aca="false">(N36*S36)/1000</f>
        <v>0</v>
      </c>
      <c r="U36" s="103"/>
      <c r="V36" s="103"/>
      <c r="W36" s="103"/>
      <c r="X36" s="111"/>
      <c r="Y36" s="111"/>
      <c r="Z36" s="111"/>
      <c r="AA36" s="103"/>
      <c r="AB36" s="53"/>
      <c r="AC36" s="54" t="n">
        <f aca="false">R36+O38+H36+J37</f>
        <v>0</v>
      </c>
      <c r="AD36" s="54" t="n">
        <f aca="false">AC36*20</f>
        <v>0</v>
      </c>
      <c r="AE36" s="54" t="n">
        <f aca="false">AC36*50</f>
        <v>0</v>
      </c>
      <c r="AF36" s="54" t="n">
        <f aca="false">AC36*250</f>
        <v>0</v>
      </c>
      <c r="AG36" s="54" t="n">
        <f aca="false">AC36*1000</f>
        <v>0</v>
      </c>
      <c r="AH36" s="54" t="n">
        <f aca="false">AC36*5000</f>
        <v>0</v>
      </c>
      <c r="AI36" s="11"/>
      <c r="AJ36" s="112"/>
      <c r="AK36" s="113"/>
      <c r="AL36" s="0"/>
      <c r="AM36" s="139" t="s">
        <v>93</v>
      </c>
      <c r="AN36" s="139"/>
      <c r="AO36" s="139"/>
      <c r="AP36" s="139"/>
      <c r="AQ36" s="139"/>
      <c r="AR36" s="139"/>
      <c r="AS36" s="139"/>
      <c r="AT36" s="139"/>
      <c r="AU36" s="139"/>
      <c r="AV36" s="139"/>
      <c r="AW36" s="139"/>
    </row>
    <row r="37" customFormat="false" ht="15" hidden="false" customHeight="true" outlineLevel="0" collapsed="false">
      <c r="B37" s="102"/>
      <c r="C37" s="14"/>
      <c r="D37" s="103"/>
      <c r="E37" s="33"/>
      <c r="F37" s="104"/>
      <c r="G37" s="33"/>
      <c r="H37" s="104"/>
      <c r="I37" s="36"/>
      <c r="J37" s="32"/>
      <c r="K37" s="32"/>
      <c r="L37" s="32"/>
      <c r="M37" s="103"/>
      <c r="N37" s="105"/>
      <c r="O37" s="106"/>
      <c r="P37" s="103"/>
      <c r="Q37" s="33"/>
      <c r="R37" s="38"/>
      <c r="S37" s="108"/>
      <c r="T37" s="109"/>
      <c r="U37" s="103"/>
      <c r="V37" s="103"/>
      <c r="W37" s="103"/>
      <c r="X37" s="111"/>
      <c r="Y37" s="111"/>
      <c r="Z37" s="111"/>
      <c r="AA37" s="103"/>
      <c r="AB37" s="53"/>
      <c r="AC37" s="54"/>
      <c r="AD37" s="54"/>
      <c r="AE37" s="54"/>
      <c r="AF37" s="54"/>
      <c r="AG37" s="54"/>
      <c r="AH37" s="54"/>
      <c r="AI37" s="11"/>
      <c r="AJ37" s="140" t="s">
        <v>94</v>
      </c>
      <c r="AK37" s="141"/>
      <c r="AL37" s="0"/>
      <c r="AM37" s="139"/>
      <c r="AN37" s="139"/>
      <c r="AO37" s="139"/>
      <c r="AP37" s="139"/>
      <c r="AQ37" s="139"/>
      <c r="AR37" s="139"/>
      <c r="AS37" s="139"/>
      <c r="AT37" s="139"/>
      <c r="AU37" s="139"/>
      <c r="AV37" s="139"/>
      <c r="AW37" s="139"/>
    </row>
    <row r="38" customFormat="false" ht="15" hidden="false" customHeight="true" outlineLevel="0" collapsed="false">
      <c r="B38" s="102"/>
      <c r="C38" s="14"/>
      <c r="D38" s="103"/>
      <c r="E38" s="33"/>
      <c r="F38" s="104"/>
      <c r="G38" s="33"/>
      <c r="H38" s="104"/>
      <c r="I38" s="36" t="n">
        <f aca="false">I36/2</f>
        <v>0</v>
      </c>
      <c r="J38" s="32"/>
      <c r="K38" s="32"/>
      <c r="L38" s="32"/>
      <c r="M38" s="37"/>
      <c r="N38" s="105"/>
      <c r="O38" s="38" t="n">
        <f aca="false">O36/500</f>
        <v>0</v>
      </c>
      <c r="P38" s="103"/>
      <c r="Q38" s="33"/>
      <c r="R38" s="38"/>
      <c r="S38" s="108"/>
      <c r="T38" s="54" t="n">
        <f aca="false">(N36/15.4323584)*(S36/3.28083989501312)*0.1</f>
        <v>0</v>
      </c>
      <c r="U38" s="103"/>
      <c r="V38" s="103"/>
      <c r="W38" s="103"/>
      <c r="X38" s="111"/>
      <c r="Y38" s="111"/>
      <c r="Z38" s="111"/>
      <c r="AA38" s="103"/>
      <c r="AB38" s="53"/>
      <c r="AC38" s="54"/>
      <c r="AD38" s="54"/>
      <c r="AE38" s="54"/>
      <c r="AF38" s="54"/>
      <c r="AG38" s="54"/>
      <c r="AH38" s="54"/>
      <c r="AI38" s="11"/>
      <c r="AJ38" s="92"/>
      <c r="AK38" s="65"/>
      <c r="AL38" s="0"/>
      <c r="AM38" s="139"/>
      <c r="AN38" s="139"/>
      <c r="AO38" s="139"/>
      <c r="AP38" s="139"/>
      <c r="AQ38" s="139"/>
      <c r="AR38" s="139"/>
      <c r="AS38" s="139"/>
      <c r="AT38" s="139"/>
      <c r="AU38" s="139"/>
      <c r="AV38" s="139"/>
      <c r="AW38" s="139"/>
    </row>
    <row r="39" customFormat="false" ht="15" hidden="false" customHeight="true" outlineLevel="0" collapsed="false">
      <c r="B39" s="102" t="n">
        <v>12</v>
      </c>
      <c r="C39" s="14"/>
      <c r="D39" s="103"/>
      <c r="E39" s="33"/>
      <c r="F39" s="104" t="n">
        <f aca="false">E39/15432.3584</f>
        <v>0</v>
      </c>
      <c r="G39" s="33"/>
      <c r="H39" s="104" t="n">
        <f aca="false">G39*F39</f>
        <v>0</v>
      </c>
      <c r="I39" s="36" t="n">
        <f aca="false">IFERROR(15432.3584/G39,0)</f>
        <v>0</v>
      </c>
      <c r="J39" s="103"/>
      <c r="K39" s="32"/>
      <c r="L39" s="32"/>
      <c r="M39" s="103"/>
      <c r="N39" s="105"/>
      <c r="O39" s="106"/>
      <c r="P39" s="103"/>
      <c r="Q39" s="107"/>
      <c r="R39" s="38" t="n">
        <f aca="false">Q40/100</f>
        <v>0</v>
      </c>
      <c r="S39" s="108"/>
      <c r="T39" s="109" t="n">
        <f aca="false">(N39*S39)/1000</f>
        <v>0</v>
      </c>
      <c r="U39" s="103"/>
      <c r="V39" s="103"/>
      <c r="W39" s="103"/>
      <c r="X39" s="111"/>
      <c r="Y39" s="111"/>
      <c r="Z39" s="111"/>
      <c r="AA39" s="103"/>
      <c r="AB39" s="53"/>
      <c r="AC39" s="54" t="n">
        <f aca="false">R39+O41+H39+J40</f>
        <v>0</v>
      </c>
      <c r="AD39" s="54" t="n">
        <f aca="false">AC39*20</f>
        <v>0</v>
      </c>
      <c r="AE39" s="54" t="n">
        <f aca="false">AC39*50</f>
        <v>0</v>
      </c>
      <c r="AF39" s="54" t="n">
        <f aca="false">AC39*250</f>
        <v>0</v>
      </c>
      <c r="AG39" s="54" t="n">
        <f aca="false">AC39*1000</f>
        <v>0</v>
      </c>
      <c r="AH39" s="54" t="n">
        <f aca="false">AC39*5000</f>
        <v>0</v>
      </c>
      <c r="AI39" s="11"/>
      <c r="AJ39" s="74" t="s">
        <v>95</v>
      </c>
      <c r="AK39" s="89" t="n">
        <v>351</v>
      </c>
      <c r="AL39" s="142"/>
    </row>
    <row r="40" customFormat="false" ht="15" hidden="false" customHeight="true" outlineLevel="0" collapsed="false">
      <c r="B40" s="102"/>
      <c r="C40" s="14"/>
      <c r="D40" s="103"/>
      <c r="E40" s="33"/>
      <c r="F40" s="104"/>
      <c r="G40" s="33"/>
      <c r="H40" s="104"/>
      <c r="I40" s="36"/>
      <c r="J40" s="32"/>
      <c r="K40" s="32"/>
      <c r="L40" s="32"/>
      <c r="M40" s="103"/>
      <c r="N40" s="105"/>
      <c r="O40" s="106"/>
      <c r="P40" s="103"/>
      <c r="Q40" s="33"/>
      <c r="R40" s="38"/>
      <c r="S40" s="108"/>
      <c r="T40" s="109"/>
      <c r="U40" s="103"/>
      <c r="V40" s="103"/>
      <c r="W40" s="103"/>
      <c r="X40" s="111"/>
      <c r="Y40" s="111"/>
      <c r="Z40" s="111"/>
      <c r="AA40" s="103"/>
      <c r="AB40" s="53"/>
      <c r="AC40" s="54"/>
      <c r="AD40" s="54"/>
      <c r="AE40" s="54"/>
      <c r="AF40" s="54"/>
      <c r="AG40" s="54"/>
      <c r="AH40" s="54"/>
      <c r="AI40" s="11"/>
      <c r="AJ40" s="143" t="s">
        <v>96</v>
      </c>
      <c r="AK40" s="144" t="n">
        <f aca="false">AK39*3.28083989501312</f>
        <v>1151.57480314961</v>
      </c>
    </row>
    <row r="41" customFormat="false" ht="15" hidden="false" customHeight="true" outlineLevel="0" collapsed="false">
      <c r="B41" s="102"/>
      <c r="C41" s="14"/>
      <c r="D41" s="103"/>
      <c r="E41" s="33"/>
      <c r="F41" s="104"/>
      <c r="G41" s="33"/>
      <c r="H41" s="104"/>
      <c r="I41" s="36" t="n">
        <f aca="false">I39/2</f>
        <v>0</v>
      </c>
      <c r="J41" s="32"/>
      <c r="K41" s="32"/>
      <c r="L41" s="32"/>
      <c r="M41" s="37"/>
      <c r="N41" s="105"/>
      <c r="O41" s="38" t="n">
        <f aca="false">O39/500</f>
        <v>0</v>
      </c>
      <c r="P41" s="103"/>
      <c r="Q41" s="33"/>
      <c r="R41" s="38"/>
      <c r="S41" s="108"/>
      <c r="T41" s="54" t="n">
        <f aca="false">(N39/15.4323584)*(S39/3.28083989501312)*0.1</f>
        <v>0</v>
      </c>
      <c r="U41" s="103"/>
      <c r="V41" s="103"/>
      <c r="W41" s="103"/>
      <c r="X41" s="111"/>
      <c r="Y41" s="111"/>
      <c r="Z41" s="111"/>
      <c r="AA41" s="103"/>
      <c r="AB41" s="53"/>
      <c r="AC41" s="54"/>
      <c r="AD41" s="54"/>
      <c r="AE41" s="54"/>
      <c r="AF41" s="54"/>
      <c r="AG41" s="54"/>
      <c r="AH41" s="54"/>
      <c r="AI41" s="11"/>
      <c r="AJ41" s="11"/>
      <c r="AK41" s="11"/>
    </row>
    <row r="42" customFormat="false" ht="15" hidden="false" customHeight="true" outlineLevel="0" collapsed="false">
      <c r="B42" s="102" t="n">
        <v>13</v>
      </c>
      <c r="C42" s="14"/>
      <c r="D42" s="103"/>
      <c r="E42" s="33"/>
      <c r="F42" s="104" t="n">
        <f aca="false">E42/15432.3584</f>
        <v>0</v>
      </c>
      <c r="G42" s="33"/>
      <c r="H42" s="104" t="n">
        <f aca="false">G42*F42</f>
        <v>0</v>
      </c>
      <c r="I42" s="36" t="n">
        <f aca="false">IFERROR(15432.3584/G42,0)</f>
        <v>0</v>
      </c>
      <c r="J42" s="103"/>
      <c r="K42" s="32"/>
      <c r="L42" s="32"/>
      <c r="M42" s="103"/>
      <c r="N42" s="105"/>
      <c r="O42" s="106"/>
      <c r="P42" s="103"/>
      <c r="Q42" s="107"/>
      <c r="R42" s="38" t="n">
        <f aca="false">Q43/100</f>
        <v>0</v>
      </c>
      <c r="S42" s="108"/>
      <c r="T42" s="109" t="n">
        <f aca="false">(N42*S42)/1000</f>
        <v>0</v>
      </c>
      <c r="U42" s="103"/>
      <c r="V42" s="103"/>
      <c r="W42" s="103"/>
      <c r="X42" s="111"/>
      <c r="Y42" s="111"/>
      <c r="Z42" s="111"/>
      <c r="AA42" s="103"/>
      <c r="AB42" s="53"/>
      <c r="AC42" s="54" t="n">
        <f aca="false">R42+O44+H42+J43</f>
        <v>0</v>
      </c>
      <c r="AD42" s="54" t="n">
        <f aca="false">AC42*20</f>
        <v>0</v>
      </c>
      <c r="AE42" s="54" t="n">
        <f aca="false">AC42*50</f>
        <v>0</v>
      </c>
      <c r="AF42" s="54" t="n">
        <f aca="false">AC42*250</f>
        <v>0</v>
      </c>
      <c r="AG42" s="54" t="n">
        <f aca="false">AC42*1000</f>
        <v>0</v>
      </c>
      <c r="AH42" s="54" t="n">
        <f aca="false">AC42*5000</f>
        <v>0</v>
      </c>
    </row>
    <row r="43" customFormat="false" ht="15" hidden="false" customHeight="true" outlineLevel="0" collapsed="false">
      <c r="B43" s="102"/>
      <c r="C43" s="14"/>
      <c r="D43" s="103"/>
      <c r="E43" s="33"/>
      <c r="F43" s="104"/>
      <c r="G43" s="33"/>
      <c r="H43" s="104"/>
      <c r="I43" s="36"/>
      <c r="J43" s="32"/>
      <c r="K43" s="32"/>
      <c r="L43" s="32"/>
      <c r="M43" s="103"/>
      <c r="N43" s="105"/>
      <c r="O43" s="106"/>
      <c r="P43" s="103"/>
      <c r="Q43" s="33"/>
      <c r="R43" s="38"/>
      <c r="S43" s="108"/>
      <c r="T43" s="109"/>
      <c r="U43" s="103"/>
      <c r="V43" s="103"/>
      <c r="W43" s="103"/>
      <c r="X43" s="111"/>
      <c r="Y43" s="111"/>
      <c r="Z43" s="111"/>
      <c r="AA43" s="103"/>
      <c r="AB43" s="53"/>
      <c r="AC43" s="54"/>
      <c r="AD43" s="54"/>
      <c r="AE43" s="54"/>
      <c r="AF43" s="54"/>
      <c r="AG43" s="54"/>
      <c r="AH43" s="54"/>
    </row>
    <row r="44" customFormat="false" ht="15" hidden="false" customHeight="true" outlineLevel="0" collapsed="false">
      <c r="B44" s="102"/>
      <c r="C44" s="14"/>
      <c r="D44" s="103"/>
      <c r="E44" s="33"/>
      <c r="F44" s="104"/>
      <c r="G44" s="33"/>
      <c r="H44" s="104"/>
      <c r="I44" s="36" t="n">
        <f aca="false">I42/2</f>
        <v>0</v>
      </c>
      <c r="J44" s="32"/>
      <c r="K44" s="32"/>
      <c r="L44" s="32"/>
      <c r="M44" s="37"/>
      <c r="N44" s="105"/>
      <c r="O44" s="38" t="n">
        <f aca="false">O42/500</f>
        <v>0</v>
      </c>
      <c r="P44" s="103"/>
      <c r="Q44" s="33"/>
      <c r="R44" s="38"/>
      <c r="S44" s="108"/>
      <c r="T44" s="54" t="n">
        <f aca="false">(N42/15.4323584)*(S42/3.28083989501312)*0.1</f>
        <v>0</v>
      </c>
      <c r="U44" s="103"/>
      <c r="V44" s="103"/>
      <c r="W44" s="103"/>
      <c r="X44" s="111"/>
      <c r="Y44" s="111"/>
      <c r="Z44" s="111"/>
      <c r="AA44" s="103"/>
      <c r="AB44" s="53"/>
      <c r="AC44" s="54"/>
      <c r="AD44" s="54"/>
      <c r="AE44" s="54"/>
      <c r="AF44" s="54"/>
      <c r="AG44" s="54"/>
      <c r="AH44" s="54"/>
    </row>
    <row r="45" customFormat="false" ht="15" hidden="false" customHeight="true" outlineLevel="0" collapsed="false">
      <c r="B45" s="102" t="n">
        <v>14</v>
      </c>
      <c r="C45" s="14"/>
      <c r="D45" s="103"/>
      <c r="E45" s="33"/>
      <c r="F45" s="104" t="n">
        <f aca="false">E45/15432.3584</f>
        <v>0</v>
      </c>
      <c r="G45" s="33"/>
      <c r="H45" s="104" t="n">
        <f aca="false">G45*F45</f>
        <v>0</v>
      </c>
      <c r="I45" s="36" t="n">
        <f aca="false">IFERROR(15432.3584/G45,0)</f>
        <v>0</v>
      </c>
      <c r="J45" s="103"/>
      <c r="K45" s="32"/>
      <c r="L45" s="32"/>
      <c r="M45" s="103"/>
      <c r="N45" s="105"/>
      <c r="O45" s="106"/>
      <c r="P45" s="103"/>
      <c r="Q45" s="107"/>
      <c r="R45" s="38" t="n">
        <f aca="false">Q46/100</f>
        <v>0</v>
      </c>
      <c r="S45" s="108"/>
      <c r="T45" s="109" t="n">
        <f aca="false">(N45*S45)/1000</f>
        <v>0</v>
      </c>
      <c r="U45" s="103"/>
      <c r="V45" s="103"/>
      <c r="W45" s="103"/>
      <c r="X45" s="111"/>
      <c r="Y45" s="111"/>
      <c r="Z45" s="111"/>
      <c r="AA45" s="103"/>
      <c r="AB45" s="53"/>
      <c r="AC45" s="54" t="n">
        <f aca="false">R45+O47+H45+J46</f>
        <v>0</v>
      </c>
      <c r="AD45" s="54" t="n">
        <f aca="false">AC45*20</f>
        <v>0</v>
      </c>
      <c r="AE45" s="54" t="n">
        <f aca="false">AC45*50</f>
        <v>0</v>
      </c>
      <c r="AF45" s="54" t="n">
        <f aca="false">AC45*250</f>
        <v>0</v>
      </c>
      <c r="AG45" s="54" t="n">
        <f aca="false">AC45*1000</f>
        <v>0</v>
      </c>
      <c r="AH45" s="54" t="n">
        <f aca="false">AC45*5000</f>
        <v>0</v>
      </c>
    </row>
    <row r="46" customFormat="false" ht="15" hidden="false" customHeight="true" outlineLevel="0" collapsed="false">
      <c r="B46" s="102"/>
      <c r="C46" s="14"/>
      <c r="D46" s="103"/>
      <c r="E46" s="33"/>
      <c r="F46" s="104"/>
      <c r="G46" s="33"/>
      <c r="H46" s="104"/>
      <c r="I46" s="36"/>
      <c r="J46" s="32"/>
      <c r="K46" s="32"/>
      <c r="L46" s="32"/>
      <c r="M46" s="103"/>
      <c r="N46" s="105"/>
      <c r="O46" s="106"/>
      <c r="P46" s="103"/>
      <c r="Q46" s="33"/>
      <c r="R46" s="38"/>
      <c r="S46" s="108"/>
      <c r="T46" s="109"/>
      <c r="U46" s="103"/>
      <c r="V46" s="103"/>
      <c r="W46" s="103"/>
      <c r="X46" s="111"/>
      <c r="Y46" s="111"/>
      <c r="Z46" s="111"/>
      <c r="AA46" s="103"/>
      <c r="AB46" s="53"/>
      <c r="AC46" s="54"/>
      <c r="AD46" s="54"/>
      <c r="AE46" s="54"/>
      <c r="AF46" s="54"/>
      <c r="AG46" s="54"/>
      <c r="AH46" s="54"/>
    </row>
    <row r="47" customFormat="false" ht="15" hidden="false" customHeight="true" outlineLevel="0" collapsed="false">
      <c r="B47" s="102"/>
      <c r="C47" s="14"/>
      <c r="D47" s="103"/>
      <c r="E47" s="33"/>
      <c r="F47" s="104"/>
      <c r="G47" s="33"/>
      <c r="H47" s="104"/>
      <c r="I47" s="36" t="n">
        <f aca="false">I45/2</f>
        <v>0</v>
      </c>
      <c r="J47" s="32"/>
      <c r="K47" s="32"/>
      <c r="L47" s="32"/>
      <c r="M47" s="37"/>
      <c r="N47" s="105"/>
      <c r="O47" s="38" t="n">
        <f aca="false">O45/500</f>
        <v>0</v>
      </c>
      <c r="P47" s="103"/>
      <c r="Q47" s="33"/>
      <c r="R47" s="38"/>
      <c r="S47" s="108"/>
      <c r="T47" s="54" t="n">
        <f aca="false">(N45/15.4323584)*(S45/3.28083989501312)*0.1</f>
        <v>0</v>
      </c>
      <c r="U47" s="103"/>
      <c r="V47" s="103"/>
      <c r="W47" s="103"/>
      <c r="X47" s="111"/>
      <c r="Y47" s="111"/>
      <c r="Z47" s="111"/>
      <c r="AA47" s="103"/>
      <c r="AB47" s="53"/>
      <c r="AC47" s="54"/>
      <c r="AD47" s="54"/>
      <c r="AE47" s="54"/>
      <c r="AF47" s="54"/>
      <c r="AG47" s="54"/>
      <c r="AH47" s="54"/>
    </row>
    <row r="48" customFormat="false" ht="15" hidden="false" customHeight="true" outlineLevel="0" collapsed="false">
      <c r="B48" s="102" t="n">
        <v>15</v>
      </c>
      <c r="C48" s="14"/>
      <c r="D48" s="103"/>
      <c r="E48" s="33"/>
      <c r="F48" s="104" t="n">
        <f aca="false">E48/15432.3584</f>
        <v>0</v>
      </c>
      <c r="G48" s="33"/>
      <c r="H48" s="104" t="n">
        <f aca="false">G48*F48</f>
        <v>0</v>
      </c>
      <c r="I48" s="36" t="n">
        <f aca="false">IFERROR(15432.3584/G48,0)</f>
        <v>0</v>
      </c>
      <c r="J48" s="103"/>
      <c r="K48" s="32"/>
      <c r="L48" s="32"/>
      <c r="M48" s="103"/>
      <c r="N48" s="105"/>
      <c r="O48" s="106"/>
      <c r="P48" s="103"/>
      <c r="Q48" s="107"/>
      <c r="R48" s="38" t="n">
        <f aca="false">Q49/100</f>
        <v>0</v>
      </c>
      <c r="S48" s="108"/>
      <c r="T48" s="109" t="n">
        <f aca="false">(N48*S48)/1000</f>
        <v>0</v>
      </c>
      <c r="U48" s="103"/>
      <c r="V48" s="103"/>
      <c r="W48" s="103"/>
      <c r="X48" s="111"/>
      <c r="Y48" s="111"/>
      <c r="Z48" s="111"/>
      <c r="AA48" s="103"/>
      <c r="AB48" s="53"/>
      <c r="AC48" s="54" t="n">
        <f aca="false">R48+O50+H48+J49</f>
        <v>0</v>
      </c>
      <c r="AD48" s="54" t="n">
        <f aca="false">AC48*20</f>
        <v>0</v>
      </c>
      <c r="AE48" s="54" t="n">
        <f aca="false">AC48*50</f>
        <v>0</v>
      </c>
      <c r="AF48" s="54" t="n">
        <f aca="false">AC48*250</f>
        <v>0</v>
      </c>
      <c r="AG48" s="54" t="n">
        <f aca="false">AC48*1000</f>
        <v>0</v>
      </c>
      <c r="AH48" s="54" t="n">
        <f aca="false">AC48*5000</f>
        <v>0</v>
      </c>
    </row>
    <row r="49" customFormat="false" ht="15" hidden="false" customHeight="true" outlineLevel="0" collapsed="false">
      <c r="B49" s="102"/>
      <c r="C49" s="14"/>
      <c r="D49" s="103"/>
      <c r="E49" s="33"/>
      <c r="F49" s="104"/>
      <c r="G49" s="33"/>
      <c r="H49" s="104"/>
      <c r="I49" s="36"/>
      <c r="J49" s="32"/>
      <c r="K49" s="32"/>
      <c r="L49" s="32"/>
      <c r="M49" s="103"/>
      <c r="N49" s="105"/>
      <c r="O49" s="106"/>
      <c r="P49" s="103"/>
      <c r="Q49" s="33"/>
      <c r="R49" s="38"/>
      <c r="S49" s="108"/>
      <c r="T49" s="109"/>
      <c r="U49" s="103"/>
      <c r="V49" s="103"/>
      <c r="W49" s="103"/>
      <c r="X49" s="111"/>
      <c r="Y49" s="111"/>
      <c r="Z49" s="111"/>
      <c r="AA49" s="103"/>
      <c r="AB49" s="53"/>
      <c r="AC49" s="54"/>
      <c r="AD49" s="54"/>
      <c r="AE49" s="54"/>
      <c r="AF49" s="54"/>
      <c r="AG49" s="54"/>
      <c r="AH49" s="54"/>
    </row>
    <row r="50" customFormat="false" ht="15" hidden="false" customHeight="true" outlineLevel="0" collapsed="false">
      <c r="B50" s="102"/>
      <c r="C50" s="14"/>
      <c r="D50" s="103"/>
      <c r="E50" s="33"/>
      <c r="F50" s="104"/>
      <c r="G50" s="33"/>
      <c r="H50" s="104"/>
      <c r="I50" s="36" t="n">
        <f aca="false">I48/2</f>
        <v>0</v>
      </c>
      <c r="J50" s="32"/>
      <c r="K50" s="32"/>
      <c r="L50" s="32"/>
      <c r="M50" s="37"/>
      <c r="N50" s="105"/>
      <c r="O50" s="38" t="n">
        <f aca="false">O48/500</f>
        <v>0</v>
      </c>
      <c r="P50" s="103"/>
      <c r="Q50" s="33"/>
      <c r="R50" s="38"/>
      <c r="S50" s="108"/>
      <c r="T50" s="54" t="n">
        <f aca="false">(N48/15.4323584)*(S48/3.28083989501312)*0.1</f>
        <v>0</v>
      </c>
      <c r="U50" s="103"/>
      <c r="V50" s="103"/>
      <c r="W50" s="103"/>
      <c r="X50" s="111"/>
      <c r="Y50" s="111"/>
      <c r="Z50" s="111"/>
      <c r="AA50" s="103"/>
      <c r="AB50" s="53"/>
      <c r="AC50" s="54"/>
      <c r="AD50" s="54"/>
      <c r="AE50" s="54"/>
      <c r="AF50" s="54"/>
      <c r="AG50" s="54"/>
      <c r="AH50" s="54"/>
    </row>
    <row r="51" customFormat="false" ht="15" hidden="false" customHeight="true" outlineLevel="0" collapsed="false">
      <c r="B51" s="102" t="n">
        <v>16</v>
      </c>
      <c r="C51" s="14"/>
      <c r="D51" s="103"/>
      <c r="E51" s="33"/>
      <c r="F51" s="104" t="n">
        <f aca="false">E51/15432.3584</f>
        <v>0</v>
      </c>
      <c r="G51" s="33"/>
      <c r="H51" s="104" t="n">
        <f aca="false">G51*F51</f>
        <v>0</v>
      </c>
      <c r="I51" s="36" t="n">
        <f aca="false">IFERROR(15432.3584/G51,0)</f>
        <v>0</v>
      </c>
      <c r="J51" s="103"/>
      <c r="K51" s="32"/>
      <c r="L51" s="32"/>
      <c r="M51" s="103"/>
      <c r="N51" s="105"/>
      <c r="O51" s="106"/>
      <c r="P51" s="103"/>
      <c r="Q51" s="107"/>
      <c r="R51" s="38" t="n">
        <f aca="false">Q52/100</f>
        <v>0</v>
      </c>
      <c r="S51" s="108"/>
      <c r="T51" s="109" t="n">
        <f aca="false">(N51*S51)/1000</f>
        <v>0</v>
      </c>
      <c r="U51" s="103"/>
      <c r="V51" s="103"/>
      <c r="W51" s="103"/>
      <c r="X51" s="111"/>
      <c r="Y51" s="111"/>
      <c r="Z51" s="111"/>
      <c r="AA51" s="103"/>
      <c r="AB51" s="53"/>
      <c r="AC51" s="54" t="n">
        <f aca="false">R51+O53+H51+J52</f>
        <v>0</v>
      </c>
      <c r="AD51" s="54" t="n">
        <f aca="false">AC51*20</f>
        <v>0</v>
      </c>
      <c r="AE51" s="54" t="n">
        <f aca="false">AC51*50</f>
        <v>0</v>
      </c>
      <c r="AF51" s="54" t="n">
        <f aca="false">AC51*250</f>
        <v>0</v>
      </c>
      <c r="AG51" s="54" t="n">
        <f aca="false">AC51*1000</f>
        <v>0</v>
      </c>
      <c r="AH51" s="54" t="n">
        <f aca="false">AC51*5000</f>
        <v>0</v>
      </c>
    </row>
    <row r="52" customFormat="false" ht="15" hidden="false" customHeight="true" outlineLevel="0" collapsed="false">
      <c r="B52" s="102"/>
      <c r="C52" s="14"/>
      <c r="D52" s="103"/>
      <c r="E52" s="33"/>
      <c r="F52" s="104"/>
      <c r="G52" s="33"/>
      <c r="H52" s="104"/>
      <c r="I52" s="36"/>
      <c r="J52" s="32"/>
      <c r="K52" s="32"/>
      <c r="L52" s="32"/>
      <c r="M52" s="103"/>
      <c r="N52" s="105"/>
      <c r="O52" s="106"/>
      <c r="P52" s="103"/>
      <c r="Q52" s="33"/>
      <c r="R52" s="38"/>
      <c r="S52" s="108"/>
      <c r="T52" s="109"/>
      <c r="U52" s="103"/>
      <c r="V52" s="103"/>
      <c r="W52" s="103"/>
      <c r="X52" s="111"/>
      <c r="Y52" s="111"/>
      <c r="Z52" s="111"/>
      <c r="AA52" s="103"/>
      <c r="AB52" s="53"/>
      <c r="AC52" s="54"/>
      <c r="AD52" s="54"/>
      <c r="AE52" s="54"/>
      <c r="AF52" s="54"/>
      <c r="AG52" s="54"/>
      <c r="AH52" s="54"/>
    </row>
    <row r="53" customFormat="false" ht="15" hidden="false" customHeight="true" outlineLevel="0" collapsed="false">
      <c r="B53" s="102"/>
      <c r="C53" s="14"/>
      <c r="D53" s="103"/>
      <c r="E53" s="33"/>
      <c r="F53" s="104"/>
      <c r="G53" s="33"/>
      <c r="H53" s="104"/>
      <c r="I53" s="36" t="n">
        <f aca="false">I51/2</f>
        <v>0</v>
      </c>
      <c r="J53" s="32"/>
      <c r="K53" s="32"/>
      <c r="L53" s="32"/>
      <c r="M53" s="37"/>
      <c r="N53" s="105"/>
      <c r="O53" s="38" t="n">
        <f aca="false">O51/500</f>
        <v>0</v>
      </c>
      <c r="P53" s="103"/>
      <c r="Q53" s="33"/>
      <c r="R53" s="38"/>
      <c r="S53" s="108"/>
      <c r="T53" s="54" t="n">
        <f aca="false">(N51/15.4323584)*(S51/3.28083989501312)*0.1</f>
        <v>0</v>
      </c>
      <c r="U53" s="103"/>
      <c r="V53" s="103"/>
      <c r="W53" s="103"/>
      <c r="X53" s="111"/>
      <c r="Y53" s="111"/>
      <c r="Z53" s="111"/>
      <c r="AA53" s="103"/>
      <c r="AB53" s="53"/>
      <c r="AC53" s="54"/>
      <c r="AD53" s="54"/>
      <c r="AE53" s="54"/>
      <c r="AF53" s="54"/>
      <c r="AG53" s="54"/>
      <c r="AH53" s="54"/>
    </row>
    <row r="54" customFormat="false" ht="15" hidden="false" customHeight="true" outlineLevel="0" collapsed="false">
      <c r="B54" s="102" t="n">
        <v>17</v>
      </c>
      <c r="C54" s="14"/>
      <c r="D54" s="103"/>
      <c r="E54" s="33"/>
      <c r="F54" s="104" t="n">
        <f aca="false">E54/15432.3584</f>
        <v>0</v>
      </c>
      <c r="G54" s="33"/>
      <c r="H54" s="104" t="n">
        <f aca="false">G54*F54</f>
        <v>0</v>
      </c>
      <c r="I54" s="36" t="n">
        <f aca="false">IFERROR(15432.3584/G54,0)</f>
        <v>0</v>
      </c>
      <c r="J54" s="103"/>
      <c r="K54" s="32"/>
      <c r="L54" s="32"/>
      <c r="M54" s="103"/>
      <c r="N54" s="105"/>
      <c r="O54" s="106"/>
      <c r="P54" s="103"/>
      <c r="Q54" s="107"/>
      <c r="R54" s="38" t="n">
        <f aca="false">Q55/100</f>
        <v>0</v>
      </c>
      <c r="S54" s="108"/>
      <c r="T54" s="109" t="n">
        <f aca="false">(N54*S54)/1000</f>
        <v>0</v>
      </c>
      <c r="U54" s="103"/>
      <c r="V54" s="103"/>
      <c r="W54" s="103"/>
      <c r="X54" s="111"/>
      <c r="Y54" s="111"/>
      <c r="Z54" s="111"/>
      <c r="AA54" s="103"/>
      <c r="AB54" s="53"/>
      <c r="AC54" s="54" t="n">
        <f aca="false">R54+O56+H54+J55</f>
        <v>0</v>
      </c>
      <c r="AD54" s="54" t="n">
        <f aca="false">AC54*20</f>
        <v>0</v>
      </c>
      <c r="AE54" s="54" t="n">
        <f aca="false">AC54*50</f>
        <v>0</v>
      </c>
      <c r="AF54" s="54" t="n">
        <f aca="false">AC54*250</f>
        <v>0</v>
      </c>
      <c r="AG54" s="54" t="n">
        <f aca="false">AC54*1000</f>
        <v>0</v>
      </c>
      <c r="AH54" s="54" t="n">
        <f aca="false">AC54*5000</f>
        <v>0</v>
      </c>
    </row>
    <row r="55" customFormat="false" ht="15" hidden="false" customHeight="true" outlineLevel="0" collapsed="false">
      <c r="B55" s="102"/>
      <c r="C55" s="14"/>
      <c r="D55" s="103"/>
      <c r="E55" s="33"/>
      <c r="F55" s="104"/>
      <c r="G55" s="33"/>
      <c r="H55" s="104"/>
      <c r="I55" s="36"/>
      <c r="J55" s="32"/>
      <c r="K55" s="32"/>
      <c r="L55" s="32"/>
      <c r="M55" s="103"/>
      <c r="N55" s="105"/>
      <c r="O55" s="106"/>
      <c r="P55" s="103"/>
      <c r="Q55" s="33"/>
      <c r="R55" s="38"/>
      <c r="S55" s="108"/>
      <c r="T55" s="109"/>
      <c r="U55" s="103"/>
      <c r="V55" s="103"/>
      <c r="W55" s="103"/>
      <c r="X55" s="111"/>
      <c r="Y55" s="111"/>
      <c r="Z55" s="111"/>
      <c r="AA55" s="103"/>
      <c r="AB55" s="53"/>
      <c r="AC55" s="54"/>
      <c r="AD55" s="54"/>
      <c r="AE55" s="54"/>
      <c r="AF55" s="54"/>
      <c r="AG55" s="54"/>
      <c r="AH55" s="54"/>
    </row>
    <row r="56" customFormat="false" ht="15" hidden="false" customHeight="true" outlineLevel="0" collapsed="false">
      <c r="B56" s="102"/>
      <c r="C56" s="14"/>
      <c r="D56" s="103"/>
      <c r="E56" s="33"/>
      <c r="F56" s="104"/>
      <c r="G56" s="33"/>
      <c r="H56" s="104"/>
      <c r="I56" s="36" t="n">
        <f aca="false">I54/2</f>
        <v>0</v>
      </c>
      <c r="J56" s="32"/>
      <c r="K56" s="32"/>
      <c r="L56" s="32"/>
      <c r="M56" s="37"/>
      <c r="N56" s="105"/>
      <c r="O56" s="38" t="n">
        <f aca="false">O54/500</f>
        <v>0</v>
      </c>
      <c r="P56" s="103"/>
      <c r="Q56" s="33"/>
      <c r="R56" s="38"/>
      <c r="S56" s="108"/>
      <c r="T56" s="54" t="n">
        <f aca="false">(N54/15.4323584)*(S54/3.28083989501312)*0.1</f>
        <v>0</v>
      </c>
      <c r="U56" s="103"/>
      <c r="V56" s="103"/>
      <c r="W56" s="103"/>
      <c r="X56" s="111"/>
      <c r="Y56" s="111"/>
      <c r="Z56" s="111"/>
      <c r="AA56" s="103"/>
      <c r="AB56" s="53"/>
      <c r="AC56" s="54"/>
      <c r="AD56" s="54"/>
      <c r="AE56" s="54"/>
      <c r="AF56" s="54"/>
      <c r="AG56" s="54"/>
      <c r="AH56" s="54"/>
    </row>
    <row r="57" customFormat="false" ht="15" hidden="false" customHeight="true" outlineLevel="0" collapsed="false">
      <c r="B57" s="102" t="n">
        <v>18</v>
      </c>
      <c r="C57" s="14"/>
      <c r="D57" s="103"/>
      <c r="E57" s="33"/>
      <c r="F57" s="104" t="n">
        <f aca="false">E57/15432.3584</f>
        <v>0</v>
      </c>
      <c r="G57" s="33"/>
      <c r="H57" s="104" t="n">
        <f aca="false">G57*F57</f>
        <v>0</v>
      </c>
      <c r="I57" s="36" t="n">
        <f aca="false">IFERROR(15432.3584/G57,0)</f>
        <v>0</v>
      </c>
      <c r="J57" s="103"/>
      <c r="K57" s="32"/>
      <c r="L57" s="32"/>
      <c r="M57" s="103"/>
      <c r="N57" s="105"/>
      <c r="O57" s="106"/>
      <c r="P57" s="103"/>
      <c r="Q57" s="107"/>
      <c r="R57" s="38" t="n">
        <f aca="false">Q58/100</f>
        <v>0</v>
      </c>
      <c r="S57" s="108"/>
      <c r="T57" s="109" t="n">
        <f aca="false">(N57*S57)/1000</f>
        <v>0</v>
      </c>
      <c r="U57" s="103"/>
      <c r="V57" s="103"/>
      <c r="W57" s="103"/>
      <c r="X57" s="111"/>
      <c r="Y57" s="111"/>
      <c r="Z57" s="111"/>
      <c r="AA57" s="103"/>
      <c r="AB57" s="53"/>
      <c r="AC57" s="54" t="n">
        <f aca="false">R57+O59+H57+J58</f>
        <v>0</v>
      </c>
      <c r="AD57" s="54" t="n">
        <f aca="false">AC57*20</f>
        <v>0</v>
      </c>
      <c r="AE57" s="54" t="n">
        <f aca="false">AC57*50</f>
        <v>0</v>
      </c>
      <c r="AF57" s="54" t="n">
        <f aca="false">AC57*250</f>
        <v>0</v>
      </c>
      <c r="AG57" s="54" t="n">
        <f aca="false">AC57*1000</f>
        <v>0</v>
      </c>
      <c r="AH57" s="54" t="n">
        <f aca="false">AC57*5000</f>
        <v>0</v>
      </c>
    </row>
    <row r="58" customFormat="false" ht="15" hidden="false" customHeight="true" outlineLevel="0" collapsed="false">
      <c r="B58" s="102"/>
      <c r="C58" s="14"/>
      <c r="D58" s="103"/>
      <c r="E58" s="33"/>
      <c r="F58" s="104"/>
      <c r="G58" s="33"/>
      <c r="H58" s="104"/>
      <c r="I58" s="36"/>
      <c r="J58" s="32"/>
      <c r="K58" s="32"/>
      <c r="L58" s="32"/>
      <c r="M58" s="103"/>
      <c r="N58" s="105"/>
      <c r="O58" s="106"/>
      <c r="P58" s="103"/>
      <c r="Q58" s="33"/>
      <c r="R58" s="38"/>
      <c r="S58" s="108"/>
      <c r="T58" s="109"/>
      <c r="U58" s="103"/>
      <c r="V58" s="103"/>
      <c r="W58" s="103"/>
      <c r="X58" s="111"/>
      <c r="Y58" s="111"/>
      <c r="Z58" s="111"/>
      <c r="AA58" s="103"/>
      <c r="AB58" s="53"/>
      <c r="AC58" s="54"/>
      <c r="AD58" s="54"/>
      <c r="AE58" s="54"/>
      <c r="AF58" s="54"/>
      <c r="AG58" s="54"/>
      <c r="AH58" s="54"/>
    </row>
    <row r="59" customFormat="false" ht="15" hidden="false" customHeight="true" outlineLevel="0" collapsed="false">
      <c r="B59" s="102"/>
      <c r="C59" s="14"/>
      <c r="D59" s="103"/>
      <c r="E59" s="33"/>
      <c r="F59" s="104"/>
      <c r="G59" s="33"/>
      <c r="H59" s="104"/>
      <c r="I59" s="36" t="n">
        <f aca="false">I57/2</f>
        <v>0</v>
      </c>
      <c r="J59" s="32"/>
      <c r="K59" s="32"/>
      <c r="L59" s="32"/>
      <c r="M59" s="37"/>
      <c r="N59" s="105"/>
      <c r="O59" s="38" t="n">
        <f aca="false">O57/500</f>
        <v>0</v>
      </c>
      <c r="P59" s="103"/>
      <c r="Q59" s="33"/>
      <c r="R59" s="38"/>
      <c r="S59" s="108"/>
      <c r="T59" s="54" t="n">
        <f aca="false">(N57/15.4323584)*(S57/3.28083989501312)*0.1</f>
        <v>0</v>
      </c>
      <c r="U59" s="103"/>
      <c r="V59" s="103"/>
      <c r="W59" s="103"/>
      <c r="X59" s="111"/>
      <c r="Y59" s="111"/>
      <c r="Z59" s="111"/>
      <c r="AA59" s="103"/>
      <c r="AB59" s="53"/>
      <c r="AC59" s="54"/>
      <c r="AD59" s="54"/>
      <c r="AE59" s="54"/>
      <c r="AF59" s="54"/>
      <c r="AG59" s="54"/>
      <c r="AH59" s="54"/>
    </row>
    <row r="60" customFormat="false" ht="15" hidden="false" customHeight="true" outlineLevel="0" collapsed="false">
      <c r="B60" s="102" t="n">
        <v>19</v>
      </c>
      <c r="C60" s="14"/>
      <c r="D60" s="103"/>
      <c r="E60" s="33"/>
      <c r="F60" s="104" t="n">
        <f aca="false">E60/15432.3584</f>
        <v>0</v>
      </c>
      <c r="G60" s="33"/>
      <c r="H60" s="104" t="n">
        <f aca="false">G60*F60</f>
        <v>0</v>
      </c>
      <c r="I60" s="36" t="n">
        <f aca="false">IFERROR(15432.3584/G60,0)</f>
        <v>0</v>
      </c>
      <c r="J60" s="103"/>
      <c r="K60" s="32"/>
      <c r="L60" s="32"/>
      <c r="M60" s="103"/>
      <c r="N60" s="105"/>
      <c r="O60" s="106"/>
      <c r="P60" s="103"/>
      <c r="Q60" s="107"/>
      <c r="R60" s="38" t="n">
        <f aca="false">Q61/100</f>
        <v>0</v>
      </c>
      <c r="S60" s="108"/>
      <c r="T60" s="109" t="n">
        <f aca="false">(N60*S60)/1000</f>
        <v>0</v>
      </c>
      <c r="U60" s="103"/>
      <c r="V60" s="103"/>
      <c r="W60" s="103"/>
      <c r="X60" s="111"/>
      <c r="Y60" s="111"/>
      <c r="Z60" s="111"/>
      <c r="AA60" s="103"/>
      <c r="AB60" s="53"/>
      <c r="AC60" s="54" t="n">
        <f aca="false">R60+O62+H60+J61</f>
        <v>0</v>
      </c>
      <c r="AD60" s="54" t="n">
        <f aca="false">AC60*20</f>
        <v>0</v>
      </c>
      <c r="AE60" s="54" t="n">
        <f aca="false">AC60*50</f>
        <v>0</v>
      </c>
      <c r="AF60" s="54" t="n">
        <f aca="false">AC60*250</f>
        <v>0</v>
      </c>
      <c r="AG60" s="54" t="n">
        <f aca="false">AC60*1000</f>
        <v>0</v>
      </c>
      <c r="AH60" s="54" t="n">
        <f aca="false">AC60*5000</f>
        <v>0</v>
      </c>
    </row>
    <row r="61" customFormat="false" ht="15" hidden="false" customHeight="true" outlineLevel="0" collapsed="false">
      <c r="B61" s="102"/>
      <c r="C61" s="14"/>
      <c r="D61" s="103"/>
      <c r="E61" s="33"/>
      <c r="F61" s="104"/>
      <c r="G61" s="33"/>
      <c r="H61" s="104"/>
      <c r="I61" s="36"/>
      <c r="J61" s="32"/>
      <c r="K61" s="32"/>
      <c r="L61" s="32"/>
      <c r="M61" s="103"/>
      <c r="N61" s="105"/>
      <c r="O61" s="106"/>
      <c r="P61" s="103"/>
      <c r="Q61" s="33"/>
      <c r="R61" s="38"/>
      <c r="S61" s="108"/>
      <c r="T61" s="109"/>
      <c r="U61" s="103"/>
      <c r="V61" s="103"/>
      <c r="W61" s="103"/>
      <c r="X61" s="111"/>
      <c r="Y61" s="111"/>
      <c r="Z61" s="111"/>
      <c r="AA61" s="103"/>
      <c r="AB61" s="53"/>
      <c r="AC61" s="54"/>
      <c r="AD61" s="54"/>
      <c r="AE61" s="54"/>
      <c r="AF61" s="54"/>
      <c r="AG61" s="54"/>
      <c r="AH61" s="54"/>
    </row>
    <row r="62" customFormat="false" ht="15" hidden="false" customHeight="true" outlineLevel="0" collapsed="false">
      <c r="B62" s="102"/>
      <c r="C62" s="14"/>
      <c r="D62" s="103"/>
      <c r="E62" s="33"/>
      <c r="F62" s="104"/>
      <c r="G62" s="33"/>
      <c r="H62" s="104"/>
      <c r="I62" s="36" t="n">
        <f aca="false">I60/2</f>
        <v>0</v>
      </c>
      <c r="J62" s="32"/>
      <c r="K62" s="32"/>
      <c r="L62" s="32"/>
      <c r="M62" s="37"/>
      <c r="N62" s="105"/>
      <c r="O62" s="38" t="n">
        <f aca="false">O60/500</f>
        <v>0</v>
      </c>
      <c r="P62" s="103"/>
      <c r="Q62" s="33"/>
      <c r="R62" s="38"/>
      <c r="S62" s="108"/>
      <c r="T62" s="54" t="n">
        <f aca="false">(N60/15.4323584)*(S60/3.28083989501312)*0.1</f>
        <v>0</v>
      </c>
      <c r="U62" s="103"/>
      <c r="V62" s="103"/>
      <c r="W62" s="103"/>
      <c r="X62" s="111"/>
      <c r="Y62" s="111"/>
      <c r="Z62" s="111"/>
      <c r="AA62" s="103"/>
      <c r="AB62" s="53"/>
      <c r="AC62" s="54"/>
      <c r="AD62" s="54"/>
      <c r="AE62" s="54"/>
      <c r="AF62" s="54"/>
      <c r="AG62" s="54"/>
      <c r="AH62" s="54"/>
    </row>
    <row r="63" customFormat="false" ht="15" hidden="false" customHeight="true" outlineLevel="0" collapsed="false">
      <c r="B63" s="102" t="n">
        <v>20</v>
      </c>
      <c r="C63" s="14"/>
      <c r="D63" s="103"/>
      <c r="E63" s="33"/>
      <c r="F63" s="104" t="n">
        <f aca="false">E63/15432.3584</f>
        <v>0</v>
      </c>
      <c r="G63" s="33"/>
      <c r="H63" s="104" t="n">
        <f aca="false">G63*F63</f>
        <v>0</v>
      </c>
      <c r="I63" s="36" t="n">
        <f aca="false">IFERROR(15432.3584/G63,0)</f>
        <v>0</v>
      </c>
      <c r="J63" s="103"/>
      <c r="K63" s="32"/>
      <c r="L63" s="32"/>
      <c r="M63" s="103"/>
      <c r="N63" s="105"/>
      <c r="O63" s="106"/>
      <c r="P63" s="103"/>
      <c r="Q63" s="107"/>
      <c r="R63" s="38" t="n">
        <f aca="false">Q64/100</f>
        <v>0</v>
      </c>
      <c r="S63" s="108"/>
      <c r="T63" s="109" t="n">
        <f aca="false">(N63*S63)/1000</f>
        <v>0</v>
      </c>
      <c r="U63" s="103"/>
      <c r="V63" s="103"/>
      <c r="W63" s="103"/>
      <c r="X63" s="111"/>
      <c r="Y63" s="111"/>
      <c r="Z63" s="111"/>
      <c r="AA63" s="103"/>
      <c r="AB63" s="53"/>
      <c r="AC63" s="54" t="n">
        <f aca="false">R63+O65+H63+J64</f>
        <v>0</v>
      </c>
      <c r="AD63" s="54" t="n">
        <f aca="false">AC63*20</f>
        <v>0</v>
      </c>
      <c r="AE63" s="54" t="n">
        <f aca="false">AC63*50</f>
        <v>0</v>
      </c>
      <c r="AF63" s="54" t="n">
        <f aca="false">AC63*250</f>
        <v>0</v>
      </c>
      <c r="AG63" s="54" t="n">
        <f aca="false">AC63*1000</f>
        <v>0</v>
      </c>
      <c r="AH63" s="54" t="n">
        <f aca="false">AC63*5000</f>
        <v>0</v>
      </c>
    </row>
    <row r="64" customFormat="false" ht="15" hidden="false" customHeight="true" outlineLevel="0" collapsed="false">
      <c r="B64" s="102"/>
      <c r="C64" s="14"/>
      <c r="D64" s="103"/>
      <c r="E64" s="33"/>
      <c r="F64" s="104"/>
      <c r="G64" s="33"/>
      <c r="H64" s="104"/>
      <c r="I64" s="36"/>
      <c r="J64" s="32"/>
      <c r="K64" s="32"/>
      <c r="L64" s="32"/>
      <c r="M64" s="103"/>
      <c r="N64" s="105"/>
      <c r="O64" s="106"/>
      <c r="P64" s="103"/>
      <c r="Q64" s="33"/>
      <c r="R64" s="38"/>
      <c r="S64" s="108"/>
      <c r="T64" s="109"/>
      <c r="U64" s="103"/>
      <c r="V64" s="103"/>
      <c r="W64" s="103"/>
      <c r="X64" s="111"/>
      <c r="Y64" s="111"/>
      <c r="Z64" s="111"/>
      <c r="AA64" s="103"/>
      <c r="AB64" s="53"/>
      <c r="AC64" s="54"/>
      <c r="AD64" s="54"/>
      <c r="AE64" s="54"/>
      <c r="AF64" s="54"/>
      <c r="AG64" s="54"/>
      <c r="AH64" s="54"/>
    </row>
    <row r="65" customFormat="false" ht="15" hidden="false" customHeight="true" outlineLevel="0" collapsed="false">
      <c r="B65" s="102"/>
      <c r="C65" s="14"/>
      <c r="D65" s="103"/>
      <c r="E65" s="33"/>
      <c r="F65" s="104"/>
      <c r="G65" s="33"/>
      <c r="H65" s="104"/>
      <c r="I65" s="36" t="n">
        <f aca="false">I63/2</f>
        <v>0</v>
      </c>
      <c r="J65" s="32"/>
      <c r="K65" s="32"/>
      <c r="L65" s="32"/>
      <c r="M65" s="37"/>
      <c r="N65" s="105"/>
      <c r="O65" s="38" t="n">
        <f aca="false">O63/500</f>
        <v>0</v>
      </c>
      <c r="P65" s="103"/>
      <c r="Q65" s="33"/>
      <c r="R65" s="38"/>
      <c r="S65" s="108"/>
      <c r="T65" s="54" t="n">
        <f aca="false">(N63/15.4323584)*(S63/3.28083989501312)*0.1</f>
        <v>0</v>
      </c>
      <c r="U65" s="103"/>
      <c r="V65" s="103"/>
      <c r="W65" s="103"/>
      <c r="X65" s="111"/>
      <c r="Y65" s="111"/>
      <c r="Z65" s="111"/>
      <c r="AA65" s="103"/>
      <c r="AB65" s="53"/>
      <c r="AC65" s="54"/>
      <c r="AD65" s="54"/>
      <c r="AE65" s="54"/>
      <c r="AF65" s="54"/>
      <c r="AG65" s="54"/>
      <c r="AH65" s="54"/>
    </row>
    <row r="66" customFormat="false" ht="15" hidden="false" customHeight="true" outlineLevel="0" collapsed="false">
      <c r="B66" s="102" t="n">
        <v>21</v>
      </c>
      <c r="C66" s="14"/>
      <c r="D66" s="103"/>
      <c r="E66" s="33"/>
      <c r="F66" s="104" t="n">
        <f aca="false">E66/15432.3584</f>
        <v>0</v>
      </c>
      <c r="G66" s="33"/>
      <c r="H66" s="104" t="n">
        <f aca="false">G66*F66</f>
        <v>0</v>
      </c>
      <c r="I66" s="36" t="n">
        <f aca="false">IFERROR(15432.3584/G66,0)</f>
        <v>0</v>
      </c>
      <c r="J66" s="103"/>
      <c r="K66" s="32"/>
      <c r="L66" s="32"/>
      <c r="M66" s="103"/>
      <c r="N66" s="105"/>
      <c r="O66" s="106"/>
      <c r="P66" s="103"/>
      <c r="Q66" s="107"/>
      <c r="R66" s="38" t="n">
        <f aca="false">Q67/100</f>
        <v>0</v>
      </c>
      <c r="S66" s="108"/>
      <c r="T66" s="109" t="n">
        <f aca="false">(N66*S66)/1000</f>
        <v>0</v>
      </c>
      <c r="U66" s="103"/>
      <c r="V66" s="103"/>
      <c r="W66" s="103"/>
      <c r="X66" s="111"/>
      <c r="Y66" s="111"/>
      <c r="Z66" s="111"/>
      <c r="AA66" s="103"/>
      <c r="AB66" s="53"/>
      <c r="AC66" s="54" t="n">
        <f aca="false">R66+O68+H66+J67</f>
        <v>0</v>
      </c>
      <c r="AD66" s="54" t="n">
        <f aca="false">AC66*20</f>
        <v>0</v>
      </c>
      <c r="AE66" s="54" t="n">
        <f aca="false">AC66*50</f>
        <v>0</v>
      </c>
      <c r="AF66" s="54" t="n">
        <f aca="false">AC66*250</f>
        <v>0</v>
      </c>
      <c r="AG66" s="54" t="n">
        <f aca="false">AC66*1000</f>
        <v>0</v>
      </c>
      <c r="AH66" s="54" t="n">
        <f aca="false">AC66*5000</f>
        <v>0</v>
      </c>
    </row>
    <row r="67" customFormat="false" ht="15" hidden="false" customHeight="true" outlineLevel="0" collapsed="false">
      <c r="B67" s="102"/>
      <c r="C67" s="14"/>
      <c r="D67" s="103"/>
      <c r="E67" s="33"/>
      <c r="F67" s="104"/>
      <c r="G67" s="33"/>
      <c r="H67" s="104"/>
      <c r="I67" s="36"/>
      <c r="J67" s="32"/>
      <c r="K67" s="32"/>
      <c r="L67" s="32"/>
      <c r="M67" s="103"/>
      <c r="N67" s="105"/>
      <c r="O67" s="106"/>
      <c r="P67" s="103"/>
      <c r="Q67" s="33"/>
      <c r="R67" s="38"/>
      <c r="S67" s="108"/>
      <c r="T67" s="109"/>
      <c r="U67" s="103"/>
      <c r="V67" s="103"/>
      <c r="W67" s="103"/>
      <c r="X67" s="111"/>
      <c r="Y67" s="111"/>
      <c r="Z67" s="111"/>
      <c r="AA67" s="103"/>
      <c r="AB67" s="53"/>
      <c r="AC67" s="54"/>
      <c r="AD67" s="54"/>
      <c r="AE67" s="54"/>
      <c r="AF67" s="54"/>
      <c r="AG67" s="54"/>
      <c r="AH67" s="54"/>
    </row>
    <row r="68" customFormat="false" ht="15" hidden="false" customHeight="true" outlineLevel="0" collapsed="false">
      <c r="B68" s="102"/>
      <c r="C68" s="14"/>
      <c r="D68" s="103"/>
      <c r="E68" s="33"/>
      <c r="F68" s="104"/>
      <c r="G68" s="33"/>
      <c r="H68" s="104"/>
      <c r="I68" s="36" t="n">
        <f aca="false">I66/2</f>
        <v>0</v>
      </c>
      <c r="J68" s="32"/>
      <c r="K68" s="32"/>
      <c r="L68" s="32"/>
      <c r="M68" s="37"/>
      <c r="N68" s="105"/>
      <c r="O68" s="38" t="n">
        <f aca="false">O66/500</f>
        <v>0</v>
      </c>
      <c r="P68" s="103"/>
      <c r="Q68" s="33"/>
      <c r="R68" s="38"/>
      <c r="S68" s="108"/>
      <c r="T68" s="54" t="n">
        <f aca="false">(N66/15.4323584)*(S66/3.28083989501312)*0.1</f>
        <v>0</v>
      </c>
      <c r="U68" s="103"/>
      <c r="V68" s="103"/>
      <c r="W68" s="103"/>
      <c r="X68" s="111"/>
      <c r="Y68" s="111"/>
      <c r="Z68" s="111"/>
      <c r="AA68" s="103"/>
      <c r="AB68" s="53"/>
      <c r="AC68" s="54"/>
      <c r="AD68" s="54"/>
      <c r="AE68" s="54"/>
      <c r="AF68" s="54"/>
      <c r="AG68" s="54"/>
      <c r="AH68" s="54"/>
    </row>
    <row r="69" customFormat="false" ht="15" hidden="false" customHeight="true" outlineLevel="0" collapsed="false">
      <c r="B69" s="102" t="n">
        <v>22</v>
      </c>
      <c r="C69" s="14"/>
      <c r="D69" s="103"/>
      <c r="E69" s="33"/>
      <c r="F69" s="104" t="n">
        <f aca="false">E69/15432.3584</f>
        <v>0</v>
      </c>
      <c r="G69" s="33"/>
      <c r="H69" s="104" t="n">
        <f aca="false">G69*F69</f>
        <v>0</v>
      </c>
      <c r="I69" s="36" t="n">
        <f aca="false">IFERROR(15432.3584/G69,0)</f>
        <v>0</v>
      </c>
      <c r="J69" s="103"/>
      <c r="K69" s="32"/>
      <c r="L69" s="32"/>
      <c r="M69" s="103"/>
      <c r="N69" s="105"/>
      <c r="O69" s="106"/>
      <c r="P69" s="103"/>
      <c r="Q69" s="107"/>
      <c r="R69" s="38" t="n">
        <f aca="false">Q70/100</f>
        <v>0</v>
      </c>
      <c r="S69" s="108"/>
      <c r="T69" s="109" t="n">
        <f aca="false">(N69*S69)/1000</f>
        <v>0</v>
      </c>
      <c r="U69" s="103"/>
      <c r="V69" s="103"/>
      <c r="W69" s="103"/>
      <c r="X69" s="111"/>
      <c r="Y69" s="111"/>
      <c r="Z69" s="111"/>
      <c r="AA69" s="103"/>
      <c r="AB69" s="53"/>
      <c r="AC69" s="54" t="n">
        <f aca="false">R69+O71+H69+J70</f>
        <v>0</v>
      </c>
      <c r="AD69" s="54" t="n">
        <f aca="false">AC69*20</f>
        <v>0</v>
      </c>
      <c r="AE69" s="54" t="n">
        <f aca="false">AC69*50</f>
        <v>0</v>
      </c>
      <c r="AF69" s="54" t="n">
        <f aca="false">AC69*250</f>
        <v>0</v>
      </c>
      <c r="AG69" s="54" t="n">
        <f aca="false">AC69*1000</f>
        <v>0</v>
      </c>
      <c r="AH69" s="54" t="n">
        <f aca="false">AC69*5000</f>
        <v>0</v>
      </c>
    </row>
    <row r="70" customFormat="false" ht="15" hidden="false" customHeight="true" outlineLevel="0" collapsed="false">
      <c r="B70" s="102"/>
      <c r="C70" s="14"/>
      <c r="D70" s="103"/>
      <c r="E70" s="33"/>
      <c r="F70" s="104"/>
      <c r="G70" s="33"/>
      <c r="H70" s="104"/>
      <c r="I70" s="36"/>
      <c r="J70" s="32"/>
      <c r="K70" s="32"/>
      <c r="L70" s="32"/>
      <c r="M70" s="103"/>
      <c r="N70" s="105"/>
      <c r="O70" s="106"/>
      <c r="P70" s="103"/>
      <c r="Q70" s="33"/>
      <c r="R70" s="38"/>
      <c r="S70" s="108"/>
      <c r="T70" s="109"/>
      <c r="U70" s="103"/>
      <c r="V70" s="103"/>
      <c r="W70" s="103"/>
      <c r="X70" s="111"/>
      <c r="Y70" s="111"/>
      <c r="Z70" s="111"/>
      <c r="AA70" s="103"/>
      <c r="AB70" s="53"/>
      <c r="AC70" s="54"/>
      <c r="AD70" s="54"/>
      <c r="AE70" s="54"/>
      <c r="AF70" s="54"/>
      <c r="AG70" s="54"/>
      <c r="AH70" s="54"/>
    </row>
    <row r="71" customFormat="false" ht="15" hidden="false" customHeight="true" outlineLevel="0" collapsed="false">
      <c r="B71" s="102"/>
      <c r="C71" s="14"/>
      <c r="D71" s="103"/>
      <c r="E71" s="33"/>
      <c r="F71" s="104"/>
      <c r="G71" s="33"/>
      <c r="H71" s="104"/>
      <c r="I71" s="36" t="n">
        <f aca="false">I69/2</f>
        <v>0</v>
      </c>
      <c r="J71" s="32"/>
      <c r="K71" s="32"/>
      <c r="L71" s="32"/>
      <c r="M71" s="37"/>
      <c r="N71" s="105"/>
      <c r="O71" s="38" t="n">
        <f aca="false">O69/500</f>
        <v>0</v>
      </c>
      <c r="P71" s="103"/>
      <c r="Q71" s="33"/>
      <c r="R71" s="38"/>
      <c r="S71" s="108"/>
      <c r="T71" s="54" t="n">
        <f aca="false">(N69/15.4323584)*(S69/3.28083989501312)*0.1</f>
        <v>0</v>
      </c>
      <c r="U71" s="103"/>
      <c r="V71" s="103"/>
      <c r="W71" s="103"/>
      <c r="X71" s="111"/>
      <c r="Y71" s="111"/>
      <c r="Z71" s="111"/>
      <c r="AA71" s="103"/>
      <c r="AB71" s="53"/>
      <c r="AC71" s="54"/>
      <c r="AD71" s="54"/>
      <c r="AE71" s="54"/>
      <c r="AF71" s="54"/>
      <c r="AG71" s="54"/>
      <c r="AH71" s="54"/>
    </row>
    <row r="72" customFormat="false" ht="15" hidden="false" customHeight="true" outlineLevel="0" collapsed="false">
      <c r="B72" s="102" t="n">
        <v>23</v>
      </c>
      <c r="C72" s="14"/>
      <c r="D72" s="103"/>
      <c r="E72" s="33"/>
      <c r="F72" s="104" t="n">
        <f aca="false">E72/15432.3584</f>
        <v>0</v>
      </c>
      <c r="G72" s="33"/>
      <c r="H72" s="104" t="n">
        <f aca="false">G72*F72</f>
        <v>0</v>
      </c>
      <c r="I72" s="36" t="n">
        <f aca="false">IFERROR(15432.3584/G72,0)</f>
        <v>0</v>
      </c>
      <c r="J72" s="103"/>
      <c r="K72" s="32"/>
      <c r="L72" s="32"/>
      <c r="M72" s="103"/>
      <c r="N72" s="105"/>
      <c r="O72" s="106"/>
      <c r="P72" s="103"/>
      <c r="Q72" s="107"/>
      <c r="R72" s="38" t="n">
        <f aca="false">Q73/100</f>
        <v>0</v>
      </c>
      <c r="S72" s="108"/>
      <c r="T72" s="109" t="n">
        <f aca="false">(N72*S72)/1000</f>
        <v>0</v>
      </c>
      <c r="U72" s="103"/>
      <c r="V72" s="103"/>
      <c r="W72" s="103"/>
      <c r="X72" s="111"/>
      <c r="Y72" s="111"/>
      <c r="Z72" s="111"/>
      <c r="AA72" s="103"/>
      <c r="AB72" s="53"/>
      <c r="AC72" s="54" t="n">
        <f aca="false">R72+O74+H72+J73</f>
        <v>0</v>
      </c>
      <c r="AD72" s="54" t="n">
        <f aca="false">AC72*20</f>
        <v>0</v>
      </c>
      <c r="AE72" s="54" t="n">
        <f aca="false">AC72*50</f>
        <v>0</v>
      </c>
      <c r="AF72" s="54" t="n">
        <f aca="false">AC72*250</f>
        <v>0</v>
      </c>
      <c r="AG72" s="54" t="n">
        <f aca="false">AC72*1000</f>
        <v>0</v>
      </c>
      <c r="AH72" s="54" t="n">
        <f aca="false">AC72*5000</f>
        <v>0</v>
      </c>
    </row>
    <row r="73" customFormat="false" ht="15" hidden="false" customHeight="true" outlineLevel="0" collapsed="false">
      <c r="B73" s="102"/>
      <c r="C73" s="14"/>
      <c r="D73" s="103"/>
      <c r="E73" s="33"/>
      <c r="F73" s="104"/>
      <c r="G73" s="33"/>
      <c r="H73" s="104"/>
      <c r="I73" s="36"/>
      <c r="J73" s="32"/>
      <c r="K73" s="32"/>
      <c r="L73" s="32"/>
      <c r="M73" s="103"/>
      <c r="N73" s="105"/>
      <c r="O73" s="106"/>
      <c r="P73" s="103"/>
      <c r="Q73" s="33"/>
      <c r="R73" s="38"/>
      <c r="S73" s="108"/>
      <c r="T73" s="109"/>
      <c r="U73" s="103"/>
      <c r="V73" s="103"/>
      <c r="W73" s="103"/>
      <c r="X73" s="111"/>
      <c r="Y73" s="111"/>
      <c r="Z73" s="111"/>
      <c r="AA73" s="103"/>
      <c r="AB73" s="53"/>
      <c r="AC73" s="54"/>
      <c r="AD73" s="54"/>
      <c r="AE73" s="54"/>
      <c r="AF73" s="54"/>
      <c r="AG73" s="54"/>
      <c r="AH73" s="54"/>
    </row>
    <row r="74" customFormat="false" ht="15" hidden="false" customHeight="true" outlineLevel="0" collapsed="false">
      <c r="B74" s="102"/>
      <c r="C74" s="14"/>
      <c r="D74" s="103"/>
      <c r="E74" s="33"/>
      <c r="F74" s="104"/>
      <c r="G74" s="33"/>
      <c r="H74" s="104"/>
      <c r="I74" s="36" t="n">
        <f aca="false">I72/2</f>
        <v>0</v>
      </c>
      <c r="J74" s="32"/>
      <c r="K74" s="32"/>
      <c r="L74" s="32"/>
      <c r="M74" s="37"/>
      <c r="N74" s="105"/>
      <c r="O74" s="38" t="n">
        <f aca="false">O72/500</f>
        <v>0</v>
      </c>
      <c r="P74" s="103"/>
      <c r="Q74" s="33"/>
      <c r="R74" s="38"/>
      <c r="S74" s="108"/>
      <c r="T74" s="54" t="n">
        <f aca="false">(N72/15.4323584)*(S72/3.28083989501312)*0.1</f>
        <v>0</v>
      </c>
      <c r="U74" s="103"/>
      <c r="V74" s="103"/>
      <c r="W74" s="103"/>
      <c r="X74" s="111"/>
      <c r="Y74" s="111"/>
      <c r="Z74" s="111"/>
      <c r="AA74" s="103"/>
      <c r="AB74" s="53"/>
      <c r="AC74" s="54"/>
      <c r="AD74" s="54"/>
      <c r="AE74" s="54"/>
      <c r="AF74" s="54"/>
      <c r="AG74" s="54"/>
      <c r="AH74" s="54"/>
    </row>
    <row r="75" customFormat="false" ht="15" hidden="false" customHeight="true" outlineLevel="0" collapsed="false">
      <c r="B75" s="102" t="n">
        <v>24</v>
      </c>
      <c r="C75" s="14"/>
      <c r="D75" s="103"/>
      <c r="E75" s="33"/>
      <c r="F75" s="104" t="n">
        <f aca="false">E75/15432.3584</f>
        <v>0</v>
      </c>
      <c r="G75" s="33"/>
      <c r="H75" s="104" t="n">
        <f aca="false">G75*F75</f>
        <v>0</v>
      </c>
      <c r="I75" s="36" t="n">
        <f aca="false">IFERROR(15432.3584/G75,0)</f>
        <v>0</v>
      </c>
      <c r="J75" s="103"/>
      <c r="K75" s="32"/>
      <c r="L75" s="32"/>
      <c r="M75" s="103"/>
      <c r="N75" s="105"/>
      <c r="O75" s="106"/>
      <c r="P75" s="103"/>
      <c r="Q75" s="107"/>
      <c r="R75" s="38" t="n">
        <f aca="false">Q76/100</f>
        <v>0</v>
      </c>
      <c r="S75" s="108"/>
      <c r="T75" s="109" t="n">
        <f aca="false">(N75*S75)/1000</f>
        <v>0</v>
      </c>
      <c r="U75" s="103"/>
      <c r="V75" s="103"/>
      <c r="W75" s="103"/>
      <c r="X75" s="111"/>
      <c r="Y75" s="111"/>
      <c r="Z75" s="111"/>
      <c r="AA75" s="103"/>
      <c r="AB75" s="53"/>
      <c r="AC75" s="54" t="n">
        <f aca="false">R75+O77+H75+J76</f>
        <v>0</v>
      </c>
      <c r="AD75" s="54" t="n">
        <f aca="false">AC75*20</f>
        <v>0</v>
      </c>
      <c r="AE75" s="54" t="n">
        <f aca="false">AC75*50</f>
        <v>0</v>
      </c>
      <c r="AF75" s="54" t="n">
        <f aca="false">AC75*250</f>
        <v>0</v>
      </c>
      <c r="AG75" s="54" t="n">
        <f aca="false">AC75*1000</f>
        <v>0</v>
      </c>
      <c r="AH75" s="54" t="n">
        <f aca="false">AC75*5000</f>
        <v>0</v>
      </c>
    </row>
    <row r="76" customFormat="false" ht="15" hidden="false" customHeight="true" outlineLevel="0" collapsed="false">
      <c r="B76" s="102"/>
      <c r="C76" s="14"/>
      <c r="D76" s="103"/>
      <c r="E76" s="33"/>
      <c r="F76" s="104"/>
      <c r="G76" s="33"/>
      <c r="H76" s="104"/>
      <c r="I76" s="36"/>
      <c r="J76" s="32"/>
      <c r="K76" s="32"/>
      <c r="L76" s="32"/>
      <c r="M76" s="103"/>
      <c r="N76" s="105"/>
      <c r="O76" s="106"/>
      <c r="P76" s="103"/>
      <c r="Q76" s="33"/>
      <c r="R76" s="38"/>
      <c r="S76" s="108"/>
      <c r="T76" s="109"/>
      <c r="U76" s="103"/>
      <c r="V76" s="103"/>
      <c r="W76" s="103"/>
      <c r="X76" s="111"/>
      <c r="Y76" s="111"/>
      <c r="Z76" s="111"/>
      <c r="AA76" s="103"/>
      <c r="AB76" s="53"/>
      <c r="AC76" s="54"/>
      <c r="AD76" s="54"/>
      <c r="AE76" s="54"/>
      <c r="AF76" s="54"/>
      <c r="AG76" s="54"/>
      <c r="AH76" s="54"/>
    </row>
    <row r="77" customFormat="false" ht="15" hidden="false" customHeight="true" outlineLevel="0" collapsed="false">
      <c r="B77" s="102"/>
      <c r="C77" s="14"/>
      <c r="D77" s="103"/>
      <c r="E77" s="33"/>
      <c r="F77" s="104"/>
      <c r="G77" s="33"/>
      <c r="H77" s="104"/>
      <c r="I77" s="36" t="n">
        <f aca="false">I75/2</f>
        <v>0</v>
      </c>
      <c r="J77" s="32"/>
      <c r="K77" s="32"/>
      <c r="L77" s="32"/>
      <c r="M77" s="37"/>
      <c r="N77" s="105"/>
      <c r="O77" s="38" t="n">
        <f aca="false">O75/500</f>
        <v>0</v>
      </c>
      <c r="P77" s="103"/>
      <c r="Q77" s="33"/>
      <c r="R77" s="38"/>
      <c r="S77" s="108"/>
      <c r="T77" s="54" t="n">
        <f aca="false">(N75/15.4323584)*(S75/3.28083989501312)*0.1</f>
        <v>0</v>
      </c>
      <c r="U77" s="103"/>
      <c r="V77" s="103"/>
      <c r="W77" s="103"/>
      <c r="X77" s="111"/>
      <c r="Y77" s="111"/>
      <c r="Z77" s="111"/>
      <c r="AA77" s="103"/>
      <c r="AB77" s="53"/>
      <c r="AC77" s="54"/>
      <c r="AD77" s="54"/>
      <c r="AE77" s="54"/>
      <c r="AF77" s="54"/>
      <c r="AG77" s="54"/>
      <c r="AH77" s="54"/>
    </row>
    <row r="78" customFormat="false" ht="15" hidden="false" customHeight="true" outlineLevel="0" collapsed="false">
      <c r="B78" s="102" t="n">
        <v>25</v>
      </c>
      <c r="C78" s="14"/>
      <c r="D78" s="103"/>
      <c r="E78" s="33"/>
      <c r="F78" s="104" t="n">
        <f aca="false">E78/15432.3584</f>
        <v>0</v>
      </c>
      <c r="G78" s="33"/>
      <c r="H78" s="104" t="n">
        <f aca="false">G78*F78</f>
        <v>0</v>
      </c>
      <c r="I78" s="36" t="n">
        <f aca="false">IFERROR(15432.3584/G78,0)</f>
        <v>0</v>
      </c>
      <c r="J78" s="103"/>
      <c r="K78" s="32"/>
      <c r="L78" s="32"/>
      <c r="M78" s="103"/>
      <c r="N78" s="105"/>
      <c r="O78" s="106"/>
      <c r="P78" s="103"/>
      <c r="Q78" s="107"/>
      <c r="R78" s="38" t="n">
        <f aca="false">Q79/100</f>
        <v>0</v>
      </c>
      <c r="S78" s="108"/>
      <c r="T78" s="109" t="n">
        <f aca="false">(N78*S78)/1000</f>
        <v>0</v>
      </c>
      <c r="U78" s="103"/>
      <c r="V78" s="103"/>
      <c r="W78" s="103"/>
      <c r="X78" s="111"/>
      <c r="Y78" s="111"/>
      <c r="Z78" s="111"/>
      <c r="AA78" s="103"/>
      <c r="AB78" s="53"/>
      <c r="AC78" s="54" t="n">
        <f aca="false">R78+O80+H78+J79</f>
        <v>0</v>
      </c>
      <c r="AD78" s="54" t="n">
        <f aca="false">AC78*20</f>
        <v>0</v>
      </c>
      <c r="AE78" s="54" t="n">
        <f aca="false">AC78*50</f>
        <v>0</v>
      </c>
      <c r="AF78" s="54" t="n">
        <f aca="false">AC78*250</f>
        <v>0</v>
      </c>
      <c r="AG78" s="54" t="n">
        <f aca="false">AC78*1000</f>
        <v>0</v>
      </c>
      <c r="AH78" s="54" t="n">
        <f aca="false">AC78*5000</f>
        <v>0</v>
      </c>
    </row>
    <row r="79" customFormat="false" ht="15" hidden="false" customHeight="true" outlineLevel="0" collapsed="false">
      <c r="B79" s="102"/>
      <c r="C79" s="14"/>
      <c r="D79" s="103"/>
      <c r="E79" s="33"/>
      <c r="F79" s="104"/>
      <c r="G79" s="33"/>
      <c r="H79" s="104"/>
      <c r="I79" s="36"/>
      <c r="J79" s="32"/>
      <c r="K79" s="32"/>
      <c r="L79" s="32"/>
      <c r="M79" s="103"/>
      <c r="N79" s="105"/>
      <c r="O79" s="106"/>
      <c r="P79" s="103"/>
      <c r="Q79" s="33"/>
      <c r="R79" s="38"/>
      <c r="S79" s="108"/>
      <c r="T79" s="109"/>
      <c r="U79" s="103"/>
      <c r="V79" s="103"/>
      <c r="W79" s="103"/>
      <c r="X79" s="111"/>
      <c r="Y79" s="111"/>
      <c r="Z79" s="111"/>
      <c r="AA79" s="103"/>
      <c r="AB79" s="53"/>
      <c r="AC79" s="54"/>
      <c r="AD79" s="54"/>
      <c r="AE79" s="54"/>
      <c r="AF79" s="54"/>
      <c r="AG79" s="54"/>
      <c r="AH79" s="54"/>
    </row>
    <row r="80" customFormat="false" ht="15" hidden="false" customHeight="true" outlineLevel="0" collapsed="false">
      <c r="B80" s="102"/>
      <c r="C80" s="14"/>
      <c r="D80" s="103"/>
      <c r="E80" s="33"/>
      <c r="F80" s="104"/>
      <c r="G80" s="33"/>
      <c r="H80" s="104"/>
      <c r="I80" s="36" t="n">
        <f aca="false">I78/2</f>
        <v>0</v>
      </c>
      <c r="J80" s="32"/>
      <c r="K80" s="32"/>
      <c r="L80" s="32"/>
      <c r="M80" s="37"/>
      <c r="N80" s="105"/>
      <c r="O80" s="38" t="n">
        <f aca="false">O78/500</f>
        <v>0</v>
      </c>
      <c r="P80" s="103"/>
      <c r="Q80" s="33"/>
      <c r="R80" s="38"/>
      <c r="S80" s="108"/>
      <c r="T80" s="54" t="n">
        <f aca="false">(N78/15.4323584)*(S78/3.28083989501312)*0.1</f>
        <v>0</v>
      </c>
      <c r="U80" s="103"/>
      <c r="V80" s="103"/>
      <c r="W80" s="103"/>
      <c r="X80" s="111"/>
      <c r="Y80" s="111"/>
      <c r="Z80" s="111"/>
      <c r="AA80" s="103"/>
      <c r="AB80" s="53"/>
      <c r="AC80" s="54"/>
      <c r="AD80" s="54"/>
      <c r="AE80" s="54"/>
      <c r="AF80" s="54"/>
      <c r="AG80" s="54"/>
      <c r="AH80" s="54"/>
    </row>
    <row r="81" customFormat="false" ht="15" hidden="false" customHeight="true" outlineLevel="0" collapsed="false">
      <c r="B81" s="102" t="n">
        <v>26</v>
      </c>
      <c r="C81" s="14"/>
      <c r="D81" s="103"/>
      <c r="E81" s="33"/>
      <c r="F81" s="104" t="n">
        <f aca="false">E81/15432.3584</f>
        <v>0</v>
      </c>
      <c r="G81" s="33"/>
      <c r="H81" s="104" t="n">
        <f aca="false">G81*F81</f>
        <v>0</v>
      </c>
      <c r="I81" s="36" t="n">
        <f aca="false">IFERROR(15432.3584/G81,0)</f>
        <v>0</v>
      </c>
      <c r="J81" s="103"/>
      <c r="K81" s="32"/>
      <c r="L81" s="32"/>
      <c r="M81" s="103"/>
      <c r="N81" s="105"/>
      <c r="O81" s="106"/>
      <c r="P81" s="103"/>
      <c r="Q81" s="107"/>
      <c r="R81" s="38" t="n">
        <f aca="false">Q82/100</f>
        <v>0</v>
      </c>
      <c r="S81" s="108"/>
      <c r="T81" s="109" t="n">
        <f aca="false">(N81*S81)/1000</f>
        <v>0</v>
      </c>
      <c r="U81" s="103"/>
      <c r="V81" s="103"/>
      <c r="W81" s="103"/>
      <c r="X81" s="111"/>
      <c r="Y81" s="111"/>
      <c r="Z81" s="111"/>
      <c r="AA81" s="103"/>
      <c r="AB81" s="53"/>
      <c r="AC81" s="54" t="n">
        <f aca="false">R81+O83+H81+J82</f>
        <v>0</v>
      </c>
      <c r="AD81" s="54" t="n">
        <f aca="false">AC81*20</f>
        <v>0</v>
      </c>
      <c r="AE81" s="54" t="n">
        <f aca="false">AC81*50</f>
        <v>0</v>
      </c>
      <c r="AF81" s="54" t="n">
        <f aca="false">AC81*250</f>
        <v>0</v>
      </c>
      <c r="AG81" s="54" t="n">
        <f aca="false">AC81*1000</f>
        <v>0</v>
      </c>
      <c r="AH81" s="54" t="n">
        <f aca="false">AC81*5000</f>
        <v>0</v>
      </c>
    </row>
    <row r="82" customFormat="false" ht="15" hidden="false" customHeight="true" outlineLevel="0" collapsed="false">
      <c r="B82" s="102"/>
      <c r="C82" s="14"/>
      <c r="D82" s="103"/>
      <c r="E82" s="33"/>
      <c r="F82" s="104"/>
      <c r="G82" s="33"/>
      <c r="H82" s="104"/>
      <c r="I82" s="36"/>
      <c r="J82" s="32"/>
      <c r="K82" s="32"/>
      <c r="L82" s="32"/>
      <c r="M82" s="103"/>
      <c r="N82" s="105"/>
      <c r="O82" s="106"/>
      <c r="P82" s="103"/>
      <c r="Q82" s="33"/>
      <c r="R82" s="38"/>
      <c r="S82" s="108"/>
      <c r="T82" s="109"/>
      <c r="U82" s="103"/>
      <c r="V82" s="103"/>
      <c r="W82" s="103"/>
      <c r="X82" s="111"/>
      <c r="Y82" s="111"/>
      <c r="Z82" s="111"/>
      <c r="AA82" s="103"/>
      <c r="AB82" s="53"/>
      <c r="AC82" s="54"/>
      <c r="AD82" s="54"/>
      <c r="AE82" s="54"/>
      <c r="AF82" s="54"/>
      <c r="AG82" s="54"/>
      <c r="AH82" s="54"/>
    </row>
    <row r="83" customFormat="false" ht="15" hidden="false" customHeight="true" outlineLevel="0" collapsed="false">
      <c r="B83" s="102"/>
      <c r="C83" s="14"/>
      <c r="D83" s="103"/>
      <c r="E83" s="33"/>
      <c r="F83" s="104"/>
      <c r="G83" s="33"/>
      <c r="H83" s="104"/>
      <c r="I83" s="36" t="n">
        <f aca="false">I81/2</f>
        <v>0</v>
      </c>
      <c r="J83" s="32"/>
      <c r="K83" s="32"/>
      <c r="L83" s="32"/>
      <c r="M83" s="37"/>
      <c r="N83" s="105"/>
      <c r="O83" s="38" t="n">
        <f aca="false">O81/500</f>
        <v>0</v>
      </c>
      <c r="P83" s="103"/>
      <c r="Q83" s="33"/>
      <c r="R83" s="38"/>
      <c r="S83" s="108"/>
      <c r="T83" s="54" t="n">
        <f aca="false">(N81/15.4323584)*(S81/3.28083989501312)*0.1</f>
        <v>0</v>
      </c>
      <c r="U83" s="103"/>
      <c r="V83" s="103"/>
      <c r="W83" s="103"/>
      <c r="X83" s="111"/>
      <c r="Y83" s="111"/>
      <c r="Z83" s="111"/>
      <c r="AA83" s="103"/>
      <c r="AB83" s="53"/>
      <c r="AC83" s="54"/>
      <c r="AD83" s="54"/>
      <c r="AE83" s="54"/>
      <c r="AF83" s="54"/>
      <c r="AG83" s="54"/>
      <c r="AH83" s="54"/>
    </row>
    <row r="84" customFormat="false" ht="15" hidden="false" customHeight="true" outlineLevel="0" collapsed="false">
      <c r="B84" s="102" t="n">
        <v>27</v>
      </c>
      <c r="C84" s="14"/>
      <c r="D84" s="103"/>
      <c r="E84" s="33"/>
      <c r="F84" s="104" t="n">
        <f aca="false">E84/15432.3584</f>
        <v>0</v>
      </c>
      <c r="G84" s="33"/>
      <c r="H84" s="104" t="n">
        <f aca="false">G84*F84</f>
        <v>0</v>
      </c>
      <c r="I84" s="36" t="n">
        <f aca="false">IFERROR(15432.3584/G84,0)</f>
        <v>0</v>
      </c>
      <c r="J84" s="103"/>
      <c r="K84" s="32"/>
      <c r="L84" s="32"/>
      <c r="M84" s="103"/>
      <c r="N84" s="105"/>
      <c r="O84" s="106"/>
      <c r="P84" s="103"/>
      <c r="Q84" s="107"/>
      <c r="R84" s="38" t="n">
        <f aca="false">Q85/100</f>
        <v>0</v>
      </c>
      <c r="S84" s="108"/>
      <c r="T84" s="109" t="n">
        <f aca="false">(N84*S84)/1000</f>
        <v>0</v>
      </c>
      <c r="U84" s="103"/>
      <c r="V84" s="103"/>
      <c r="W84" s="103"/>
      <c r="X84" s="111"/>
      <c r="Y84" s="111"/>
      <c r="Z84" s="111"/>
      <c r="AA84" s="103"/>
      <c r="AB84" s="53"/>
      <c r="AC84" s="54" t="n">
        <f aca="false">R84+O86+H84+J85</f>
        <v>0</v>
      </c>
      <c r="AD84" s="54" t="n">
        <f aca="false">AC84*20</f>
        <v>0</v>
      </c>
      <c r="AE84" s="54" t="n">
        <f aca="false">AC84*50</f>
        <v>0</v>
      </c>
      <c r="AF84" s="54" t="n">
        <f aca="false">AC84*250</f>
        <v>0</v>
      </c>
      <c r="AG84" s="54" t="n">
        <f aca="false">AC84*1000</f>
        <v>0</v>
      </c>
      <c r="AH84" s="54" t="n">
        <f aca="false">AC84*5000</f>
        <v>0</v>
      </c>
    </row>
    <row r="85" customFormat="false" ht="15" hidden="false" customHeight="true" outlineLevel="0" collapsed="false">
      <c r="B85" s="102"/>
      <c r="C85" s="14"/>
      <c r="D85" s="103"/>
      <c r="E85" s="33"/>
      <c r="F85" s="104"/>
      <c r="G85" s="33"/>
      <c r="H85" s="104"/>
      <c r="I85" s="36"/>
      <c r="J85" s="32"/>
      <c r="K85" s="32"/>
      <c r="L85" s="32"/>
      <c r="M85" s="103"/>
      <c r="N85" s="105"/>
      <c r="O85" s="106"/>
      <c r="P85" s="103"/>
      <c r="Q85" s="33"/>
      <c r="R85" s="38"/>
      <c r="S85" s="108"/>
      <c r="T85" s="109"/>
      <c r="U85" s="103"/>
      <c r="V85" s="103"/>
      <c r="W85" s="103"/>
      <c r="X85" s="111"/>
      <c r="Y85" s="111"/>
      <c r="Z85" s="111"/>
      <c r="AA85" s="103"/>
      <c r="AB85" s="53"/>
      <c r="AC85" s="54"/>
      <c r="AD85" s="54"/>
      <c r="AE85" s="54"/>
      <c r="AF85" s="54"/>
      <c r="AG85" s="54"/>
      <c r="AH85" s="54"/>
    </row>
    <row r="86" customFormat="false" ht="15" hidden="false" customHeight="true" outlineLevel="0" collapsed="false">
      <c r="B86" s="102"/>
      <c r="C86" s="14"/>
      <c r="D86" s="103"/>
      <c r="E86" s="33"/>
      <c r="F86" s="104"/>
      <c r="G86" s="33"/>
      <c r="H86" s="104"/>
      <c r="I86" s="36" t="n">
        <f aca="false">I84/2</f>
        <v>0</v>
      </c>
      <c r="J86" s="32"/>
      <c r="K86" s="32"/>
      <c r="L86" s="32"/>
      <c r="M86" s="37"/>
      <c r="N86" s="105"/>
      <c r="O86" s="38" t="n">
        <f aca="false">O84/500</f>
        <v>0</v>
      </c>
      <c r="P86" s="103"/>
      <c r="Q86" s="33"/>
      <c r="R86" s="38"/>
      <c r="S86" s="108"/>
      <c r="T86" s="54" t="n">
        <f aca="false">(N84/15.4323584)*(S84/3.28083989501312)*0.1</f>
        <v>0</v>
      </c>
      <c r="U86" s="103"/>
      <c r="V86" s="103"/>
      <c r="W86" s="103"/>
      <c r="X86" s="111"/>
      <c r="Y86" s="111"/>
      <c r="Z86" s="111"/>
      <c r="AA86" s="103"/>
      <c r="AB86" s="53"/>
      <c r="AC86" s="54"/>
      <c r="AD86" s="54"/>
      <c r="AE86" s="54"/>
      <c r="AF86" s="54"/>
      <c r="AG86" s="54"/>
      <c r="AH86" s="54"/>
    </row>
    <row r="87" customFormat="false" ht="15" hidden="false" customHeight="true" outlineLevel="0" collapsed="false">
      <c r="B87" s="102" t="n">
        <v>28</v>
      </c>
      <c r="C87" s="14"/>
      <c r="D87" s="103"/>
      <c r="E87" s="33"/>
      <c r="F87" s="104" t="n">
        <f aca="false">E87/15432.3584</f>
        <v>0</v>
      </c>
      <c r="G87" s="33"/>
      <c r="H87" s="104" t="n">
        <f aca="false">G87*F87</f>
        <v>0</v>
      </c>
      <c r="I87" s="36" t="n">
        <f aca="false">IFERROR(15432.3584/G87,0)</f>
        <v>0</v>
      </c>
      <c r="J87" s="103"/>
      <c r="K87" s="32"/>
      <c r="L87" s="32"/>
      <c r="M87" s="103"/>
      <c r="N87" s="105"/>
      <c r="O87" s="106"/>
      <c r="P87" s="103"/>
      <c r="Q87" s="107"/>
      <c r="R87" s="38" t="n">
        <f aca="false">Q88/100</f>
        <v>0</v>
      </c>
      <c r="S87" s="108"/>
      <c r="T87" s="109" t="n">
        <f aca="false">(N87*S87)/1000</f>
        <v>0</v>
      </c>
      <c r="U87" s="103"/>
      <c r="V87" s="103"/>
      <c r="W87" s="103"/>
      <c r="X87" s="111"/>
      <c r="Y87" s="111"/>
      <c r="Z87" s="111"/>
      <c r="AA87" s="103"/>
      <c r="AB87" s="53"/>
      <c r="AC87" s="54" t="n">
        <f aca="false">R87+O89+H87+J88</f>
        <v>0</v>
      </c>
      <c r="AD87" s="54" t="n">
        <f aca="false">AC87*20</f>
        <v>0</v>
      </c>
      <c r="AE87" s="54" t="n">
        <f aca="false">AC87*50</f>
        <v>0</v>
      </c>
      <c r="AF87" s="54" t="n">
        <f aca="false">AC87*250</f>
        <v>0</v>
      </c>
      <c r="AG87" s="54" t="n">
        <f aca="false">AC87*1000</f>
        <v>0</v>
      </c>
      <c r="AH87" s="54" t="n">
        <f aca="false">AC87*5000</f>
        <v>0</v>
      </c>
    </row>
    <row r="88" customFormat="false" ht="15" hidden="false" customHeight="true" outlineLevel="0" collapsed="false">
      <c r="B88" s="102"/>
      <c r="C88" s="14"/>
      <c r="D88" s="103"/>
      <c r="E88" s="33"/>
      <c r="F88" s="104"/>
      <c r="G88" s="33"/>
      <c r="H88" s="104"/>
      <c r="I88" s="36"/>
      <c r="J88" s="32"/>
      <c r="K88" s="32"/>
      <c r="L88" s="32"/>
      <c r="M88" s="103"/>
      <c r="N88" s="105"/>
      <c r="O88" s="106"/>
      <c r="P88" s="103"/>
      <c r="Q88" s="33"/>
      <c r="R88" s="38"/>
      <c r="S88" s="108"/>
      <c r="T88" s="109"/>
      <c r="U88" s="103"/>
      <c r="V88" s="103"/>
      <c r="W88" s="103"/>
      <c r="X88" s="111"/>
      <c r="Y88" s="111"/>
      <c r="Z88" s="111"/>
      <c r="AA88" s="103"/>
      <c r="AB88" s="53"/>
      <c r="AC88" s="54"/>
      <c r="AD88" s="54"/>
      <c r="AE88" s="54"/>
      <c r="AF88" s="54"/>
      <c r="AG88" s="54"/>
      <c r="AH88" s="54"/>
    </row>
    <row r="89" customFormat="false" ht="15" hidden="false" customHeight="true" outlineLevel="0" collapsed="false">
      <c r="B89" s="102"/>
      <c r="C89" s="14"/>
      <c r="D89" s="103"/>
      <c r="E89" s="33"/>
      <c r="F89" s="104"/>
      <c r="G89" s="33"/>
      <c r="H89" s="104"/>
      <c r="I89" s="36" t="n">
        <f aca="false">I87/2</f>
        <v>0</v>
      </c>
      <c r="J89" s="32"/>
      <c r="K89" s="32"/>
      <c r="L89" s="32"/>
      <c r="M89" s="37"/>
      <c r="N89" s="105"/>
      <c r="O89" s="38" t="n">
        <f aca="false">O87/500</f>
        <v>0</v>
      </c>
      <c r="P89" s="103"/>
      <c r="Q89" s="33"/>
      <c r="R89" s="38"/>
      <c r="S89" s="108"/>
      <c r="T89" s="54" t="n">
        <f aca="false">(N87/15.4323584)*(S87/3.28083989501312)*0.1</f>
        <v>0</v>
      </c>
      <c r="U89" s="103"/>
      <c r="V89" s="103"/>
      <c r="W89" s="103"/>
      <c r="X89" s="111"/>
      <c r="Y89" s="111"/>
      <c r="Z89" s="111"/>
      <c r="AA89" s="103"/>
      <c r="AB89" s="53"/>
      <c r="AC89" s="54"/>
      <c r="AD89" s="54"/>
      <c r="AE89" s="54"/>
      <c r="AF89" s="54"/>
      <c r="AG89" s="54"/>
      <c r="AH89" s="54"/>
    </row>
    <row r="90" customFormat="false" ht="15" hidden="false" customHeight="true" outlineLevel="0" collapsed="false">
      <c r="B90" s="102" t="n">
        <v>29</v>
      </c>
      <c r="C90" s="14"/>
      <c r="D90" s="103"/>
      <c r="E90" s="33"/>
      <c r="F90" s="104" t="n">
        <f aca="false">E90/15432.3584</f>
        <v>0</v>
      </c>
      <c r="G90" s="33"/>
      <c r="H90" s="104" t="n">
        <f aca="false">G90*F90</f>
        <v>0</v>
      </c>
      <c r="I90" s="36" t="n">
        <f aca="false">IFERROR(15432.3584/G90,0)</f>
        <v>0</v>
      </c>
      <c r="J90" s="103"/>
      <c r="K90" s="32"/>
      <c r="L90" s="32"/>
      <c r="M90" s="103"/>
      <c r="N90" s="105"/>
      <c r="O90" s="106"/>
      <c r="P90" s="103"/>
      <c r="Q90" s="107"/>
      <c r="R90" s="38" t="n">
        <f aca="false">Q91/100</f>
        <v>0</v>
      </c>
      <c r="S90" s="108"/>
      <c r="T90" s="109" t="n">
        <f aca="false">(N90*S90)/1000</f>
        <v>0</v>
      </c>
      <c r="U90" s="103"/>
      <c r="V90" s="103"/>
      <c r="W90" s="103"/>
      <c r="X90" s="111"/>
      <c r="Y90" s="111"/>
      <c r="Z90" s="111"/>
      <c r="AA90" s="103"/>
      <c r="AB90" s="53"/>
      <c r="AC90" s="54" t="n">
        <f aca="false">R90+O92+H90+J91</f>
        <v>0</v>
      </c>
      <c r="AD90" s="54" t="n">
        <f aca="false">AC90*20</f>
        <v>0</v>
      </c>
      <c r="AE90" s="54" t="n">
        <f aca="false">AC90*50</f>
        <v>0</v>
      </c>
      <c r="AF90" s="54" t="n">
        <f aca="false">AC90*250</f>
        <v>0</v>
      </c>
      <c r="AG90" s="54" t="n">
        <f aca="false">AC90*1000</f>
        <v>0</v>
      </c>
      <c r="AH90" s="54" t="n">
        <f aca="false">AC90*5000</f>
        <v>0</v>
      </c>
    </row>
    <row r="91" customFormat="false" ht="15" hidden="false" customHeight="true" outlineLevel="0" collapsed="false">
      <c r="B91" s="102"/>
      <c r="C91" s="14"/>
      <c r="D91" s="103"/>
      <c r="E91" s="33"/>
      <c r="F91" s="104"/>
      <c r="G91" s="33"/>
      <c r="H91" s="104"/>
      <c r="I91" s="36"/>
      <c r="J91" s="32"/>
      <c r="K91" s="32"/>
      <c r="L91" s="32"/>
      <c r="M91" s="103"/>
      <c r="N91" s="105"/>
      <c r="O91" s="106"/>
      <c r="P91" s="103"/>
      <c r="Q91" s="33"/>
      <c r="R91" s="38"/>
      <c r="S91" s="108"/>
      <c r="T91" s="109"/>
      <c r="U91" s="103"/>
      <c r="V91" s="103"/>
      <c r="W91" s="103"/>
      <c r="X91" s="111"/>
      <c r="Y91" s="111"/>
      <c r="Z91" s="111"/>
      <c r="AA91" s="103"/>
      <c r="AB91" s="53"/>
      <c r="AC91" s="54"/>
      <c r="AD91" s="54"/>
      <c r="AE91" s="54"/>
      <c r="AF91" s="54"/>
      <c r="AG91" s="54"/>
      <c r="AH91" s="54"/>
    </row>
    <row r="92" customFormat="false" ht="15" hidden="false" customHeight="true" outlineLevel="0" collapsed="false">
      <c r="B92" s="102"/>
      <c r="C92" s="14"/>
      <c r="D92" s="103"/>
      <c r="E92" s="33"/>
      <c r="F92" s="104"/>
      <c r="G92" s="33"/>
      <c r="H92" s="104"/>
      <c r="I92" s="36" t="n">
        <f aca="false">I90/2</f>
        <v>0</v>
      </c>
      <c r="J92" s="32"/>
      <c r="K92" s="32"/>
      <c r="L92" s="32"/>
      <c r="M92" s="37"/>
      <c r="N92" s="105"/>
      <c r="O92" s="38" t="n">
        <f aca="false">O90/500</f>
        <v>0</v>
      </c>
      <c r="P92" s="103"/>
      <c r="Q92" s="33"/>
      <c r="R92" s="38"/>
      <c r="S92" s="108"/>
      <c r="T92" s="54" t="n">
        <f aca="false">(N90/15.4323584)*(S90/3.28083989501312)*0.1</f>
        <v>0</v>
      </c>
      <c r="U92" s="103"/>
      <c r="V92" s="103"/>
      <c r="W92" s="103"/>
      <c r="X92" s="111"/>
      <c r="Y92" s="111"/>
      <c r="Z92" s="111"/>
      <c r="AA92" s="103"/>
      <c r="AB92" s="53"/>
      <c r="AC92" s="54"/>
      <c r="AD92" s="54"/>
      <c r="AE92" s="54"/>
      <c r="AF92" s="54"/>
      <c r="AG92" s="54"/>
      <c r="AH92" s="54"/>
    </row>
    <row r="93" customFormat="false" ht="15" hidden="false" customHeight="true" outlineLevel="0" collapsed="false">
      <c r="B93" s="102" t="n">
        <v>30</v>
      </c>
      <c r="C93" s="14"/>
      <c r="D93" s="103"/>
      <c r="E93" s="33"/>
      <c r="F93" s="104" t="n">
        <f aca="false">E93/15432.3584</f>
        <v>0</v>
      </c>
      <c r="G93" s="33"/>
      <c r="H93" s="104" t="n">
        <f aca="false">G93*F93</f>
        <v>0</v>
      </c>
      <c r="I93" s="36" t="n">
        <f aca="false">IFERROR(15432.3584/G93,0)</f>
        <v>0</v>
      </c>
      <c r="J93" s="103"/>
      <c r="K93" s="32"/>
      <c r="L93" s="32"/>
      <c r="M93" s="103"/>
      <c r="N93" s="105"/>
      <c r="O93" s="106"/>
      <c r="P93" s="103"/>
      <c r="Q93" s="107"/>
      <c r="R93" s="38" t="n">
        <f aca="false">Q94/100</f>
        <v>0</v>
      </c>
      <c r="S93" s="108"/>
      <c r="T93" s="109" t="n">
        <f aca="false">(N93*S93)/1000</f>
        <v>0</v>
      </c>
      <c r="U93" s="103"/>
      <c r="V93" s="103"/>
      <c r="W93" s="103"/>
      <c r="X93" s="111"/>
      <c r="Y93" s="111"/>
      <c r="Z93" s="111"/>
      <c r="AA93" s="103"/>
      <c r="AB93" s="53"/>
      <c r="AC93" s="54" t="n">
        <f aca="false">R93+O95+H93+J94</f>
        <v>0</v>
      </c>
      <c r="AD93" s="54" t="n">
        <f aca="false">AC93*20</f>
        <v>0</v>
      </c>
      <c r="AE93" s="54" t="n">
        <f aca="false">AC93*50</f>
        <v>0</v>
      </c>
      <c r="AF93" s="54" t="n">
        <f aca="false">AC93*250</f>
        <v>0</v>
      </c>
      <c r="AG93" s="54" t="n">
        <f aca="false">AC93*1000</f>
        <v>0</v>
      </c>
      <c r="AH93" s="54" t="n">
        <f aca="false">AC93*5000</f>
        <v>0</v>
      </c>
    </row>
    <row r="94" customFormat="false" ht="15" hidden="false" customHeight="true" outlineLevel="0" collapsed="false">
      <c r="B94" s="102"/>
      <c r="C94" s="14"/>
      <c r="D94" s="103"/>
      <c r="E94" s="33"/>
      <c r="F94" s="104"/>
      <c r="G94" s="33"/>
      <c r="H94" s="104"/>
      <c r="I94" s="36"/>
      <c r="J94" s="32"/>
      <c r="K94" s="32"/>
      <c r="L94" s="32"/>
      <c r="M94" s="103"/>
      <c r="N94" s="105"/>
      <c r="O94" s="106"/>
      <c r="P94" s="103"/>
      <c r="Q94" s="33"/>
      <c r="R94" s="38"/>
      <c r="S94" s="108"/>
      <c r="T94" s="109"/>
      <c r="U94" s="103"/>
      <c r="V94" s="103"/>
      <c r="W94" s="103"/>
      <c r="X94" s="111"/>
      <c r="Y94" s="111"/>
      <c r="Z94" s="111"/>
      <c r="AA94" s="103"/>
      <c r="AB94" s="53"/>
      <c r="AC94" s="54"/>
      <c r="AD94" s="54"/>
      <c r="AE94" s="54"/>
      <c r="AF94" s="54"/>
      <c r="AG94" s="54"/>
      <c r="AH94" s="54"/>
    </row>
    <row r="95" customFormat="false" ht="15" hidden="false" customHeight="true" outlineLevel="0" collapsed="false">
      <c r="B95" s="102"/>
      <c r="C95" s="14"/>
      <c r="D95" s="103"/>
      <c r="E95" s="33"/>
      <c r="F95" s="104"/>
      <c r="G95" s="33"/>
      <c r="H95" s="104"/>
      <c r="I95" s="36" t="n">
        <f aca="false">I93/2</f>
        <v>0</v>
      </c>
      <c r="J95" s="32"/>
      <c r="K95" s="32"/>
      <c r="L95" s="32"/>
      <c r="M95" s="37"/>
      <c r="N95" s="105"/>
      <c r="O95" s="38" t="n">
        <f aca="false">O93/500</f>
        <v>0</v>
      </c>
      <c r="P95" s="103"/>
      <c r="Q95" s="33"/>
      <c r="R95" s="38"/>
      <c r="S95" s="108"/>
      <c r="T95" s="54" t="n">
        <f aca="false">(N93/15.4323584)*(S93/3.28083989501312)*0.1</f>
        <v>0</v>
      </c>
      <c r="U95" s="103"/>
      <c r="V95" s="103"/>
      <c r="W95" s="103"/>
      <c r="X95" s="111"/>
      <c r="Y95" s="111"/>
      <c r="Z95" s="111"/>
      <c r="AA95" s="103"/>
      <c r="AB95" s="53"/>
      <c r="AC95" s="54"/>
      <c r="AD95" s="54"/>
      <c r="AE95" s="54"/>
      <c r="AF95" s="54"/>
      <c r="AG95" s="54"/>
      <c r="AH95" s="54"/>
    </row>
    <row r="96" customFormat="false" ht="15" hidden="false" customHeight="true" outlineLevel="0" collapsed="false">
      <c r="B96" s="102" t="n">
        <v>31</v>
      </c>
      <c r="C96" s="14"/>
      <c r="D96" s="103"/>
      <c r="E96" s="33"/>
      <c r="F96" s="104" t="n">
        <f aca="false">E96/15432.3584</f>
        <v>0</v>
      </c>
      <c r="G96" s="33"/>
      <c r="H96" s="104" t="n">
        <f aca="false">G96*F96</f>
        <v>0</v>
      </c>
      <c r="I96" s="36" t="n">
        <f aca="false">IFERROR(15432.3584/G96,0)</f>
        <v>0</v>
      </c>
      <c r="J96" s="103"/>
      <c r="K96" s="32"/>
      <c r="L96" s="32"/>
      <c r="M96" s="103"/>
      <c r="N96" s="105"/>
      <c r="O96" s="106"/>
      <c r="P96" s="103"/>
      <c r="Q96" s="107"/>
      <c r="R96" s="38" t="n">
        <f aca="false">Q97/100</f>
        <v>0</v>
      </c>
      <c r="S96" s="108"/>
      <c r="T96" s="109" t="n">
        <f aca="false">(N96*S96)/1000</f>
        <v>0</v>
      </c>
      <c r="U96" s="103"/>
      <c r="V96" s="103"/>
      <c r="W96" s="103"/>
      <c r="X96" s="111"/>
      <c r="Y96" s="111"/>
      <c r="Z96" s="111"/>
      <c r="AA96" s="103"/>
      <c r="AB96" s="53"/>
      <c r="AC96" s="54" t="n">
        <f aca="false">R96+O98+H96+J97</f>
        <v>0</v>
      </c>
      <c r="AD96" s="54" t="n">
        <f aca="false">AC96*20</f>
        <v>0</v>
      </c>
      <c r="AE96" s="54" t="n">
        <f aca="false">AC96*50</f>
        <v>0</v>
      </c>
      <c r="AF96" s="54" t="n">
        <f aca="false">AC96*250</f>
        <v>0</v>
      </c>
      <c r="AG96" s="54" t="n">
        <f aca="false">AC96*1000</f>
        <v>0</v>
      </c>
      <c r="AH96" s="54" t="n">
        <f aca="false">AC96*5000</f>
        <v>0</v>
      </c>
    </row>
    <row r="97" customFormat="false" ht="15" hidden="false" customHeight="true" outlineLevel="0" collapsed="false">
      <c r="B97" s="102"/>
      <c r="C97" s="14"/>
      <c r="D97" s="103"/>
      <c r="E97" s="33"/>
      <c r="F97" s="104"/>
      <c r="G97" s="33"/>
      <c r="H97" s="104"/>
      <c r="I97" s="36"/>
      <c r="J97" s="32"/>
      <c r="K97" s="32"/>
      <c r="L97" s="32"/>
      <c r="M97" s="103"/>
      <c r="N97" s="105"/>
      <c r="O97" s="106"/>
      <c r="P97" s="103"/>
      <c r="Q97" s="33"/>
      <c r="R97" s="38"/>
      <c r="S97" s="108"/>
      <c r="T97" s="109"/>
      <c r="U97" s="103"/>
      <c r="V97" s="103"/>
      <c r="W97" s="103"/>
      <c r="X97" s="111"/>
      <c r="Y97" s="111"/>
      <c r="Z97" s="111"/>
      <c r="AA97" s="103"/>
      <c r="AB97" s="53"/>
      <c r="AC97" s="54"/>
      <c r="AD97" s="54"/>
      <c r="AE97" s="54"/>
      <c r="AF97" s="54"/>
      <c r="AG97" s="54"/>
      <c r="AH97" s="54"/>
    </row>
    <row r="98" customFormat="false" ht="15" hidden="false" customHeight="true" outlineLevel="0" collapsed="false">
      <c r="B98" s="102"/>
      <c r="C98" s="14"/>
      <c r="D98" s="103"/>
      <c r="E98" s="33"/>
      <c r="F98" s="104"/>
      <c r="G98" s="33"/>
      <c r="H98" s="104"/>
      <c r="I98" s="36" t="n">
        <f aca="false">I96/2</f>
        <v>0</v>
      </c>
      <c r="J98" s="32"/>
      <c r="K98" s="32"/>
      <c r="L98" s="32"/>
      <c r="M98" s="37"/>
      <c r="N98" s="105"/>
      <c r="O98" s="38" t="n">
        <f aca="false">O96/500</f>
        <v>0</v>
      </c>
      <c r="P98" s="103"/>
      <c r="Q98" s="33"/>
      <c r="R98" s="38"/>
      <c r="S98" s="108"/>
      <c r="T98" s="54" t="n">
        <f aca="false">(N96/15.4323584)*(S96/3.28083989501312)*0.1</f>
        <v>0</v>
      </c>
      <c r="U98" s="103"/>
      <c r="V98" s="103"/>
      <c r="W98" s="103"/>
      <c r="X98" s="111"/>
      <c r="Y98" s="111"/>
      <c r="Z98" s="111"/>
      <c r="AA98" s="103"/>
      <c r="AB98" s="53"/>
      <c r="AC98" s="54"/>
      <c r="AD98" s="54"/>
      <c r="AE98" s="54"/>
      <c r="AF98" s="54"/>
      <c r="AG98" s="54"/>
      <c r="AH98" s="54"/>
    </row>
    <row r="99" customFormat="false" ht="15" hidden="false" customHeight="true" outlineLevel="0" collapsed="false">
      <c r="B99" s="102" t="n">
        <v>32</v>
      </c>
      <c r="C99" s="14"/>
      <c r="D99" s="103"/>
      <c r="E99" s="33"/>
      <c r="F99" s="104" t="n">
        <f aca="false">E99/15432.3584</f>
        <v>0</v>
      </c>
      <c r="G99" s="33"/>
      <c r="H99" s="104" t="n">
        <f aca="false">G99*F99</f>
        <v>0</v>
      </c>
      <c r="I99" s="36" t="n">
        <f aca="false">IFERROR(15432.3584/G99,0)</f>
        <v>0</v>
      </c>
      <c r="J99" s="103"/>
      <c r="K99" s="32"/>
      <c r="L99" s="32"/>
      <c r="M99" s="103"/>
      <c r="N99" s="105"/>
      <c r="O99" s="106"/>
      <c r="P99" s="103"/>
      <c r="Q99" s="107"/>
      <c r="R99" s="38" t="n">
        <f aca="false">Q100/100</f>
        <v>0</v>
      </c>
      <c r="S99" s="108"/>
      <c r="T99" s="109" t="n">
        <f aca="false">(N99*S99)/1000</f>
        <v>0</v>
      </c>
      <c r="U99" s="103"/>
      <c r="V99" s="103"/>
      <c r="W99" s="103"/>
      <c r="X99" s="111"/>
      <c r="Y99" s="111"/>
      <c r="Z99" s="111"/>
      <c r="AA99" s="103"/>
      <c r="AB99" s="53"/>
      <c r="AC99" s="54" t="n">
        <f aca="false">R99+O101+H99+J100</f>
        <v>0</v>
      </c>
      <c r="AD99" s="54" t="n">
        <f aca="false">AC99*20</f>
        <v>0</v>
      </c>
      <c r="AE99" s="54" t="n">
        <f aca="false">AC99*50</f>
        <v>0</v>
      </c>
      <c r="AF99" s="54" t="n">
        <f aca="false">AC99*250</f>
        <v>0</v>
      </c>
      <c r="AG99" s="54" t="n">
        <f aca="false">AC99*1000</f>
        <v>0</v>
      </c>
      <c r="AH99" s="54" t="n">
        <f aca="false">AC99*5000</f>
        <v>0</v>
      </c>
    </row>
    <row r="100" customFormat="false" ht="15" hidden="false" customHeight="true" outlineLevel="0" collapsed="false">
      <c r="B100" s="102"/>
      <c r="C100" s="14"/>
      <c r="D100" s="103"/>
      <c r="E100" s="33"/>
      <c r="F100" s="104"/>
      <c r="G100" s="33"/>
      <c r="H100" s="104"/>
      <c r="I100" s="36"/>
      <c r="J100" s="32"/>
      <c r="K100" s="32"/>
      <c r="L100" s="32"/>
      <c r="M100" s="103"/>
      <c r="N100" s="105"/>
      <c r="O100" s="106"/>
      <c r="P100" s="103"/>
      <c r="Q100" s="33"/>
      <c r="R100" s="38"/>
      <c r="S100" s="108"/>
      <c r="T100" s="109"/>
      <c r="U100" s="103"/>
      <c r="V100" s="103"/>
      <c r="W100" s="103"/>
      <c r="X100" s="111"/>
      <c r="Y100" s="111"/>
      <c r="Z100" s="111"/>
      <c r="AA100" s="103"/>
      <c r="AB100" s="53"/>
      <c r="AC100" s="54"/>
      <c r="AD100" s="54"/>
      <c r="AE100" s="54"/>
      <c r="AF100" s="54"/>
      <c r="AG100" s="54"/>
      <c r="AH100" s="54"/>
    </row>
    <row r="101" customFormat="false" ht="15" hidden="false" customHeight="true" outlineLevel="0" collapsed="false">
      <c r="B101" s="102"/>
      <c r="C101" s="14"/>
      <c r="D101" s="103"/>
      <c r="E101" s="33"/>
      <c r="F101" s="104"/>
      <c r="G101" s="33"/>
      <c r="H101" s="104"/>
      <c r="I101" s="36" t="n">
        <f aca="false">I99/2</f>
        <v>0</v>
      </c>
      <c r="J101" s="32"/>
      <c r="K101" s="32"/>
      <c r="L101" s="32"/>
      <c r="M101" s="37"/>
      <c r="N101" s="105"/>
      <c r="O101" s="38" t="n">
        <f aca="false">O99/500</f>
        <v>0</v>
      </c>
      <c r="P101" s="103"/>
      <c r="Q101" s="33"/>
      <c r="R101" s="38"/>
      <c r="S101" s="108"/>
      <c r="T101" s="54" t="n">
        <f aca="false">(N99/15.4323584)*(S99/3.28083989501312)*0.1</f>
        <v>0</v>
      </c>
      <c r="U101" s="103"/>
      <c r="V101" s="103"/>
      <c r="W101" s="103"/>
      <c r="X101" s="111"/>
      <c r="Y101" s="111"/>
      <c r="Z101" s="111"/>
      <c r="AA101" s="103"/>
      <c r="AB101" s="53"/>
      <c r="AC101" s="54"/>
      <c r="AD101" s="54"/>
      <c r="AE101" s="54"/>
      <c r="AF101" s="54"/>
      <c r="AG101" s="54"/>
      <c r="AH101" s="54"/>
    </row>
    <row r="102" customFormat="false" ht="15" hidden="false" customHeight="true" outlineLevel="0" collapsed="false">
      <c r="B102" s="102" t="n">
        <v>33</v>
      </c>
      <c r="C102" s="14"/>
      <c r="D102" s="103"/>
      <c r="E102" s="33"/>
      <c r="F102" s="104" t="n">
        <f aca="false">E102/15432.3584</f>
        <v>0</v>
      </c>
      <c r="G102" s="33"/>
      <c r="H102" s="104" t="n">
        <f aca="false">G102*F102</f>
        <v>0</v>
      </c>
      <c r="I102" s="36" t="n">
        <f aca="false">IFERROR(15432.3584/G102,0)</f>
        <v>0</v>
      </c>
      <c r="J102" s="103"/>
      <c r="K102" s="32"/>
      <c r="L102" s="32"/>
      <c r="M102" s="103"/>
      <c r="N102" s="105"/>
      <c r="O102" s="106"/>
      <c r="P102" s="103"/>
      <c r="Q102" s="107"/>
      <c r="R102" s="38" t="n">
        <f aca="false">Q103/100</f>
        <v>0</v>
      </c>
      <c r="S102" s="108"/>
      <c r="T102" s="109" t="n">
        <f aca="false">(N102*S102)/1000</f>
        <v>0</v>
      </c>
      <c r="U102" s="103"/>
      <c r="V102" s="103"/>
      <c r="W102" s="103"/>
      <c r="X102" s="111"/>
      <c r="Y102" s="111"/>
      <c r="Z102" s="111"/>
      <c r="AA102" s="103"/>
      <c r="AB102" s="53"/>
      <c r="AC102" s="54" t="n">
        <f aca="false">R102+O104+H102+J103</f>
        <v>0</v>
      </c>
      <c r="AD102" s="54" t="n">
        <f aca="false">AC102*20</f>
        <v>0</v>
      </c>
      <c r="AE102" s="54" t="n">
        <f aca="false">AC102*50</f>
        <v>0</v>
      </c>
      <c r="AF102" s="54" t="n">
        <f aca="false">AC102*250</f>
        <v>0</v>
      </c>
      <c r="AG102" s="54" t="n">
        <f aca="false">AC102*1000</f>
        <v>0</v>
      </c>
      <c r="AH102" s="54" t="n">
        <f aca="false">AC102*5000</f>
        <v>0</v>
      </c>
    </row>
    <row r="103" customFormat="false" ht="15" hidden="false" customHeight="true" outlineLevel="0" collapsed="false">
      <c r="B103" s="102"/>
      <c r="C103" s="14"/>
      <c r="D103" s="103"/>
      <c r="E103" s="33"/>
      <c r="F103" s="104"/>
      <c r="G103" s="33"/>
      <c r="H103" s="104"/>
      <c r="I103" s="36"/>
      <c r="J103" s="32"/>
      <c r="K103" s="32"/>
      <c r="L103" s="32"/>
      <c r="M103" s="103"/>
      <c r="N103" s="105"/>
      <c r="O103" s="106"/>
      <c r="P103" s="103"/>
      <c r="Q103" s="33"/>
      <c r="R103" s="38"/>
      <c r="S103" s="108"/>
      <c r="T103" s="109"/>
      <c r="U103" s="103"/>
      <c r="V103" s="103"/>
      <c r="W103" s="103"/>
      <c r="X103" s="111"/>
      <c r="Y103" s="111"/>
      <c r="Z103" s="111"/>
      <c r="AA103" s="103"/>
      <c r="AB103" s="53"/>
      <c r="AC103" s="54"/>
      <c r="AD103" s="54"/>
      <c r="AE103" s="54"/>
      <c r="AF103" s="54"/>
      <c r="AG103" s="54"/>
      <c r="AH103" s="54"/>
    </row>
    <row r="104" customFormat="false" ht="15" hidden="false" customHeight="true" outlineLevel="0" collapsed="false">
      <c r="B104" s="102"/>
      <c r="C104" s="14"/>
      <c r="D104" s="103"/>
      <c r="E104" s="33"/>
      <c r="F104" s="104"/>
      <c r="G104" s="33"/>
      <c r="H104" s="104"/>
      <c r="I104" s="36" t="n">
        <f aca="false">I102/2</f>
        <v>0</v>
      </c>
      <c r="J104" s="32"/>
      <c r="K104" s="32"/>
      <c r="L104" s="32"/>
      <c r="M104" s="37"/>
      <c r="N104" s="105"/>
      <c r="O104" s="38" t="n">
        <f aca="false">O102/500</f>
        <v>0</v>
      </c>
      <c r="P104" s="103"/>
      <c r="Q104" s="33"/>
      <c r="R104" s="38"/>
      <c r="S104" s="108"/>
      <c r="T104" s="54" t="n">
        <f aca="false">(N102/15.4323584)*(S102/3.28083989501312)*0.1</f>
        <v>0</v>
      </c>
      <c r="U104" s="103"/>
      <c r="V104" s="103"/>
      <c r="W104" s="103"/>
      <c r="X104" s="111"/>
      <c r="Y104" s="111"/>
      <c r="Z104" s="111"/>
      <c r="AA104" s="103"/>
      <c r="AB104" s="53"/>
      <c r="AC104" s="54"/>
      <c r="AD104" s="54"/>
      <c r="AE104" s="54"/>
      <c r="AF104" s="54"/>
      <c r="AG104" s="54"/>
      <c r="AH104" s="54"/>
    </row>
    <row r="105" customFormat="false" ht="15" hidden="false" customHeight="true" outlineLevel="0" collapsed="false">
      <c r="B105" s="102" t="n">
        <v>34</v>
      </c>
      <c r="C105" s="14"/>
      <c r="D105" s="103"/>
      <c r="E105" s="33"/>
      <c r="F105" s="104" t="n">
        <f aca="false">E105/15432.3584</f>
        <v>0</v>
      </c>
      <c r="G105" s="33"/>
      <c r="H105" s="104" t="n">
        <f aca="false">G105*F105</f>
        <v>0</v>
      </c>
      <c r="I105" s="36" t="n">
        <f aca="false">IFERROR(15432.3584/G105,0)</f>
        <v>0</v>
      </c>
      <c r="J105" s="103"/>
      <c r="K105" s="32"/>
      <c r="L105" s="32"/>
      <c r="M105" s="103"/>
      <c r="N105" s="105"/>
      <c r="O105" s="106"/>
      <c r="P105" s="103"/>
      <c r="Q105" s="107"/>
      <c r="R105" s="38" t="n">
        <f aca="false">Q106/100</f>
        <v>0</v>
      </c>
      <c r="S105" s="108"/>
      <c r="T105" s="109" t="n">
        <f aca="false">(N105*S105)/1000</f>
        <v>0</v>
      </c>
      <c r="U105" s="103"/>
      <c r="V105" s="103"/>
      <c r="W105" s="103"/>
      <c r="X105" s="111"/>
      <c r="Y105" s="111"/>
      <c r="Z105" s="111"/>
      <c r="AA105" s="103"/>
      <c r="AB105" s="53"/>
      <c r="AC105" s="54" t="n">
        <f aca="false">R105+O107+H105+J106</f>
        <v>0</v>
      </c>
      <c r="AD105" s="54" t="n">
        <f aca="false">AC105*20</f>
        <v>0</v>
      </c>
      <c r="AE105" s="54" t="n">
        <f aca="false">AC105*50</f>
        <v>0</v>
      </c>
      <c r="AF105" s="54" t="n">
        <f aca="false">AC105*250</f>
        <v>0</v>
      </c>
      <c r="AG105" s="54" t="n">
        <f aca="false">AC105*1000</f>
        <v>0</v>
      </c>
      <c r="AH105" s="54" t="n">
        <f aca="false">AC105*5000</f>
        <v>0</v>
      </c>
    </row>
    <row r="106" customFormat="false" ht="15" hidden="false" customHeight="true" outlineLevel="0" collapsed="false">
      <c r="B106" s="102"/>
      <c r="C106" s="14"/>
      <c r="D106" s="103"/>
      <c r="E106" s="33"/>
      <c r="F106" s="104"/>
      <c r="G106" s="33"/>
      <c r="H106" s="104"/>
      <c r="I106" s="36"/>
      <c r="J106" s="32"/>
      <c r="K106" s="32"/>
      <c r="L106" s="32"/>
      <c r="M106" s="103"/>
      <c r="N106" s="105"/>
      <c r="O106" s="106"/>
      <c r="P106" s="103"/>
      <c r="Q106" s="33"/>
      <c r="R106" s="38"/>
      <c r="S106" s="108"/>
      <c r="T106" s="109"/>
      <c r="U106" s="103"/>
      <c r="V106" s="103"/>
      <c r="W106" s="103"/>
      <c r="X106" s="111"/>
      <c r="Y106" s="111"/>
      <c r="Z106" s="111"/>
      <c r="AA106" s="103"/>
      <c r="AB106" s="53"/>
      <c r="AC106" s="54"/>
      <c r="AD106" s="54"/>
      <c r="AE106" s="54"/>
      <c r="AF106" s="54"/>
      <c r="AG106" s="54"/>
      <c r="AH106" s="54"/>
    </row>
    <row r="107" customFormat="false" ht="15" hidden="false" customHeight="true" outlineLevel="0" collapsed="false">
      <c r="B107" s="102"/>
      <c r="C107" s="14"/>
      <c r="D107" s="103"/>
      <c r="E107" s="33"/>
      <c r="F107" s="104"/>
      <c r="G107" s="33"/>
      <c r="H107" s="104"/>
      <c r="I107" s="36" t="n">
        <f aca="false">I105/2</f>
        <v>0</v>
      </c>
      <c r="J107" s="32"/>
      <c r="K107" s="32"/>
      <c r="L107" s="32"/>
      <c r="M107" s="37"/>
      <c r="N107" s="105"/>
      <c r="O107" s="38" t="n">
        <f aca="false">O105/500</f>
        <v>0</v>
      </c>
      <c r="P107" s="103"/>
      <c r="Q107" s="33"/>
      <c r="R107" s="38"/>
      <c r="S107" s="108"/>
      <c r="T107" s="54" t="n">
        <f aca="false">(N105/15.4323584)*(S105/3.28083989501312)*0.1</f>
        <v>0</v>
      </c>
      <c r="U107" s="103"/>
      <c r="V107" s="103"/>
      <c r="W107" s="103"/>
      <c r="X107" s="111"/>
      <c r="Y107" s="111"/>
      <c r="Z107" s="111"/>
      <c r="AA107" s="103"/>
      <c r="AB107" s="53"/>
      <c r="AC107" s="54"/>
      <c r="AD107" s="54"/>
      <c r="AE107" s="54"/>
      <c r="AF107" s="54"/>
      <c r="AG107" s="54"/>
      <c r="AH107" s="54"/>
    </row>
    <row r="108" customFormat="false" ht="15" hidden="false" customHeight="true" outlineLevel="0" collapsed="false">
      <c r="B108" s="102" t="n">
        <v>35</v>
      </c>
      <c r="C108" s="14"/>
      <c r="D108" s="103"/>
      <c r="E108" s="33"/>
      <c r="F108" s="104" t="n">
        <f aca="false">E108/15432.3584</f>
        <v>0</v>
      </c>
      <c r="G108" s="33"/>
      <c r="H108" s="104" t="n">
        <f aca="false">G108*F108</f>
        <v>0</v>
      </c>
      <c r="I108" s="36" t="n">
        <f aca="false">IFERROR(15432.3584/G108,0)</f>
        <v>0</v>
      </c>
      <c r="J108" s="103"/>
      <c r="K108" s="32"/>
      <c r="L108" s="32"/>
      <c r="M108" s="103"/>
      <c r="N108" s="105"/>
      <c r="O108" s="106"/>
      <c r="P108" s="103"/>
      <c r="Q108" s="107"/>
      <c r="R108" s="38" t="n">
        <f aca="false">Q109/100</f>
        <v>0</v>
      </c>
      <c r="S108" s="108"/>
      <c r="T108" s="109" t="n">
        <f aca="false">(N108*S108)/1000</f>
        <v>0</v>
      </c>
      <c r="U108" s="103"/>
      <c r="V108" s="103"/>
      <c r="W108" s="103"/>
      <c r="X108" s="111"/>
      <c r="Y108" s="111"/>
      <c r="Z108" s="111"/>
      <c r="AA108" s="103"/>
      <c r="AB108" s="53"/>
      <c r="AC108" s="54" t="n">
        <f aca="false">R108+O110+H108+J109</f>
        <v>0</v>
      </c>
      <c r="AD108" s="54" t="n">
        <f aca="false">AC108*20</f>
        <v>0</v>
      </c>
      <c r="AE108" s="54" t="n">
        <f aca="false">AC108*50</f>
        <v>0</v>
      </c>
      <c r="AF108" s="54" t="n">
        <f aca="false">AC108*250</f>
        <v>0</v>
      </c>
      <c r="AG108" s="54" t="n">
        <f aca="false">AC108*1000</f>
        <v>0</v>
      </c>
      <c r="AH108" s="54" t="n">
        <f aca="false">AC108*5000</f>
        <v>0</v>
      </c>
    </row>
    <row r="109" customFormat="false" ht="15" hidden="false" customHeight="true" outlineLevel="0" collapsed="false">
      <c r="B109" s="102"/>
      <c r="C109" s="14"/>
      <c r="D109" s="103"/>
      <c r="E109" s="33"/>
      <c r="F109" s="104"/>
      <c r="G109" s="33"/>
      <c r="H109" s="104"/>
      <c r="I109" s="36"/>
      <c r="J109" s="32"/>
      <c r="K109" s="32"/>
      <c r="L109" s="32"/>
      <c r="M109" s="103"/>
      <c r="N109" s="105"/>
      <c r="O109" s="106"/>
      <c r="P109" s="103"/>
      <c r="Q109" s="33"/>
      <c r="R109" s="38"/>
      <c r="S109" s="108"/>
      <c r="T109" s="109"/>
      <c r="U109" s="103"/>
      <c r="V109" s="103"/>
      <c r="W109" s="103"/>
      <c r="X109" s="111"/>
      <c r="Y109" s="111"/>
      <c r="Z109" s="111"/>
      <c r="AA109" s="103"/>
      <c r="AB109" s="53"/>
      <c r="AC109" s="54"/>
      <c r="AD109" s="54"/>
      <c r="AE109" s="54"/>
      <c r="AF109" s="54"/>
      <c r="AG109" s="54"/>
      <c r="AH109" s="54"/>
    </row>
    <row r="110" customFormat="false" ht="15" hidden="false" customHeight="true" outlineLevel="0" collapsed="false">
      <c r="B110" s="102"/>
      <c r="C110" s="14"/>
      <c r="D110" s="103"/>
      <c r="E110" s="33"/>
      <c r="F110" s="104"/>
      <c r="G110" s="33"/>
      <c r="H110" s="104"/>
      <c r="I110" s="36" t="n">
        <f aca="false">I108/2</f>
        <v>0</v>
      </c>
      <c r="J110" s="32"/>
      <c r="K110" s="32"/>
      <c r="L110" s="32"/>
      <c r="M110" s="37"/>
      <c r="N110" s="105"/>
      <c r="O110" s="38" t="n">
        <f aca="false">O108/500</f>
        <v>0</v>
      </c>
      <c r="P110" s="103"/>
      <c r="Q110" s="33"/>
      <c r="R110" s="38"/>
      <c r="S110" s="108"/>
      <c r="T110" s="54" t="n">
        <f aca="false">(N108/15.4323584)*(S108/3.28083989501312)*0.1</f>
        <v>0</v>
      </c>
      <c r="U110" s="103"/>
      <c r="V110" s="103"/>
      <c r="W110" s="103"/>
      <c r="X110" s="111"/>
      <c r="Y110" s="111"/>
      <c r="Z110" s="111"/>
      <c r="AA110" s="103"/>
      <c r="AB110" s="53"/>
      <c r="AC110" s="54"/>
      <c r="AD110" s="54"/>
      <c r="AE110" s="54"/>
      <c r="AF110" s="54"/>
      <c r="AG110" s="54"/>
      <c r="AH110" s="54"/>
    </row>
    <row r="111" customFormat="false" ht="15" hidden="false" customHeight="true" outlineLevel="0" collapsed="false">
      <c r="B111" s="102" t="n">
        <v>36</v>
      </c>
      <c r="C111" s="14"/>
      <c r="D111" s="103"/>
      <c r="E111" s="33"/>
      <c r="F111" s="104" t="n">
        <f aca="false">E111/15432.3584</f>
        <v>0</v>
      </c>
      <c r="G111" s="33"/>
      <c r="H111" s="104" t="n">
        <f aca="false">G111*F111</f>
        <v>0</v>
      </c>
      <c r="I111" s="36" t="n">
        <f aca="false">IFERROR(15432.3584/G111,0)</f>
        <v>0</v>
      </c>
      <c r="J111" s="103"/>
      <c r="K111" s="32"/>
      <c r="L111" s="32"/>
      <c r="M111" s="103"/>
      <c r="N111" s="105"/>
      <c r="O111" s="106"/>
      <c r="P111" s="103"/>
      <c r="Q111" s="107"/>
      <c r="R111" s="38" t="n">
        <f aca="false">Q112/100</f>
        <v>0</v>
      </c>
      <c r="S111" s="108"/>
      <c r="T111" s="109" t="n">
        <f aca="false">(N111*S111)/1000</f>
        <v>0</v>
      </c>
      <c r="U111" s="103"/>
      <c r="V111" s="103"/>
      <c r="W111" s="103"/>
      <c r="X111" s="111"/>
      <c r="Y111" s="111"/>
      <c r="Z111" s="111"/>
      <c r="AA111" s="103"/>
      <c r="AB111" s="53"/>
      <c r="AC111" s="54" t="n">
        <f aca="false">R111+O113+H111+J112</f>
        <v>0</v>
      </c>
      <c r="AD111" s="54" t="n">
        <f aca="false">AC111*20</f>
        <v>0</v>
      </c>
      <c r="AE111" s="54" t="n">
        <f aca="false">AC111*50</f>
        <v>0</v>
      </c>
      <c r="AF111" s="54" t="n">
        <f aca="false">AC111*250</f>
        <v>0</v>
      </c>
      <c r="AG111" s="54" t="n">
        <f aca="false">AC111*1000</f>
        <v>0</v>
      </c>
      <c r="AH111" s="54" t="n">
        <f aca="false">AC111*5000</f>
        <v>0</v>
      </c>
    </row>
    <row r="112" customFormat="false" ht="15" hidden="false" customHeight="true" outlineLevel="0" collapsed="false">
      <c r="B112" s="102"/>
      <c r="C112" s="14"/>
      <c r="D112" s="103"/>
      <c r="E112" s="33"/>
      <c r="F112" s="104"/>
      <c r="G112" s="33"/>
      <c r="H112" s="104"/>
      <c r="I112" s="36"/>
      <c r="J112" s="32"/>
      <c r="K112" s="32"/>
      <c r="L112" s="32"/>
      <c r="M112" s="103"/>
      <c r="N112" s="105"/>
      <c r="O112" s="106"/>
      <c r="P112" s="103"/>
      <c r="Q112" s="33"/>
      <c r="R112" s="38"/>
      <c r="S112" s="108"/>
      <c r="T112" s="109"/>
      <c r="U112" s="103"/>
      <c r="V112" s="103"/>
      <c r="W112" s="103"/>
      <c r="X112" s="111"/>
      <c r="Y112" s="111"/>
      <c r="Z112" s="111"/>
      <c r="AA112" s="103"/>
      <c r="AB112" s="53"/>
      <c r="AC112" s="54"/>
      <c r="AD112" s="54"/>
      <c r="AE112" s="54"/>
      <c r="AF112" s="54"/>
      <c r="AG112" s="54"/>
      <c r="AH112" s="54"/>
    </row>
    <row r="113" customFormat="false" ht="15" hidden="false" customHeight="true" outlineLevel="0" collapsed="false">
      <c r="B113" s="102"/>
      <c r="C113" s="14"/>
      <c r="D113" s="103"/>
      <c r="E113" s="33"/>
      <c r="F113" s="104"/>
      <c r="G113" s="33"/>
      <c r="H113" s="104"/>
      <c r="I113" s="36" t="n">
        <f aca="false">I111/2</f>
        <v>0</v>
      </c>
      <c r="J113" s="32"/>
      <c r="K113" s="32"/>
      <c r="L113" s="32"/>
      <c r="M113" s="37"/>
      <c r="N113" s="105"/>
      <c r="O113" s="38" t="n">
        <f aca="false">O111/500</f>
        <v>0</v>
      </c>
      <c r="P113" s="103"/>
      <c r="Q113" s="33"/>
      <c r="R113" s="38"/>
      <c r="S113" s="108"/>
      <c r="T113" s="54" t="n">
        <f aca="false">(N111/15.4323584)*(S111/3.28083989501312)*0.1</f>
        <v>0</v>
      </c>
      <c r="U113" s="103"/>
      <c r="V113" s="103"/>
      <c r="W113" s="103"/>
      <c r="X113" s="111"/>
      <c r="Y113" s="111"/>
      <c r="Z113" s="111"/>
      <c r="AA113" s="103"/>
      <c r="AB113" s="53"/>
      <c r="AC113" s="54"/>
      <c r="AD113" s="54"/>
      <c r="AE113" s="54"/>
      <c r="AF113" s="54"/>
      <c r="AG113" s="54"/>
      <c r="AH113" s="54"/>
    </row>
    <row r="114" customFormat="false" ht="15" hidden="false" customHeight="true" outlineLevel="0" collapsed="false">
      <c r="B114" s="102" t="n">
        <v>37</v>
      </c>
      <c r="C114" s="14"/>
      <c r="D114" s="103"/>
      <c r="E114" s="33"/>
      <c r="F114" s="104" t="n">
        <f aca="false">E114/15432.3584</f>
        <v>0</v>
      </c>
      <c r="G114" s="33"/>
      <c r="H114" s="104" t="n">
        <f aca="false">G114*F114</f>
        <v>0</v>
      </c>
      <c r="I114" s="36" t="n">
        <f aca="false">IFERROR(15432.3584/G114,0)</f>
        <v>0</v>
      </c>
      <c r="J114" s="103"/>
      <c r="K114" s="32"/>
      <c r="L114" s="32"/>
      <c r="M114" s="103"/>
      <c r="N114" s="105"/>
      <c r="O114" s="106"/>
      <c r="P114" s="103"/>
      <c r="Q114" s="107"/>
      <c r="R114" s="38" t="n">
        <f aca="false">Q115/100</f>
        <v>0</v>
      </c>
      <c r="S114" s="108"/>
      <c r="T114" s="109" t="n">
        <f aca="false">(N114*S114)/1000</f>
        <v>0</v>
      </c>
      <c r="U114" s="103"/>
      <c r="V114" s="103"/>
      <c r="W114" s="103"/>
      <c r="X114" s="111"/>
      <c r="Y114" s="111"/>
      <c r="Z114" s="111"/>
      <c r="AA114" s="103"/>
      <c r="AB114" s="53"/>
      <c r="AC114" s="54" t="n">
        <f aca="false">R114+O116+H114+J115</f>
        <v>0</v>
      </c>
      <c r="AD114" s="54" t="n">
        <f aca="false">AC114*20</f>
        <v>0</v>
      </c>
      <c r="AE114" s="54" t="n">
        <f aca="false">AC114*50</f>
        <v>0</v>
      </c>
      <c r="AF114" s="54" t="n">
        <f aca="false">AC114*250</f>
        <v>0</v>
      </c>
      <c r="AG114" s="54" t="n">
        <f aca="false">AC114*1000</f>
        <v>0</v>
      </c>
      <c r="AH114" s="54" t="n">
        <f aca="false">AC114*5000</f>
        <v>0</v>
      </c>
    </row>
    <row r="115" customFormat="false" ht="15" hidden="false" customHeight="true" outlineLevel="0" collapsed="false">
      <c r="B115" s="102"/>
      <c r="C115" s="14"/>
      <c r="D115" s="103"/>
      <c r="E115" s="33"/>
      <c r="F115" s="104"/>
      <c r="G115" s="33"/>
      <c r="H115" s="104"/>
      <c r="I115" s="36"/>
      <c r="J115" s="32"/>
      <c r="K115" s="32"/>
      <c r="L115" s="32"/>
      <c r="M115" s="103"/>
      <c r="N115" s="105"/>
      <c r="O115" s="106"/>
      <c r="P115" s="103"/>
      <c r="Q115" s="33"/>
      <c r="R115" s="38"/>
      <c r="S115" s="108"/>
      <c r="T115" s="109"/>
      <c r="U115" s="103"/>
      <c r="V115" s="103"/>
      <c r="W115" s="103"/>
      <c r="X115" s="111"/>
      <c r="Y115" s="111"/>
      <c r="Z115" s="111"/>
      <c r="AA115" s="103"/>
      <c r="AB115" s="53"/>
      <c r="AC115" s="54"/>
      <c r="AD115" s="54"/>
      <c r="AE115" s="54"/>
      <c r="AF115" s="54"/>
      <c r="AG115" s="54"/>
      <c r="AH115" s="54"/>
    </row>
    <row r="116" customFormat="false" ht="15" hidden="false" customHeight="true" outlineLevel="0" collapsed="false">
      <c r="B116" s="102"/>
      <c r="C116" s="14"/>
      <c r="D116" s="103"/>
      <c r="E116" s="33"/>
      <c r="F116" s="104"/>
      <c r="G116" s="33"/>
      <c r="H116" s="104"/>
      <c r="I116" s="36" t="n">
        <f aca="false">I114/2</f>
        <v>0</v>
      </c>
      <c r="J116" s="32"/>
      <c r="K116" s="32"/>
      <c r="L116" s="32"/>
      <c r="M116" s="37"/>
      <c r="N116" s="105"/>
      <c r="O116" s="38" t="n">
        <f aca="false">O114/500</f>
        <v>0</v>
      </c>
      <c r="P116" s="103"/>
      <c r="Q116" s="33"/>
      <c r="R116" s="38"/>
      <c r="S116" s="108"/>
      <c r="T116" s="54" t="n">
        <f aca="false">(N114/15.4323584)*(S114/3.28083989501312)*0.1</f>
        <v>0</v>
      </c>
      <c r="U116" s="103"/>
      <c r="V116" s="103"/>
      <c r="W116" s="103"/>
      <c r="X116" s="111"/>
      <c r="Y116" s="111"/>
      <c r="Z116" s="111"/>
      <c r="AA116" s="103"/>
      <c r="AB116" s="53"/>
      <c r="AC116" s="54"/>
      <c r="AD116" s="54"/>
      <c r="AE116" s="54"/>
      <c r="AF116" s="54"/>
      <c r="AG116" s="54"/>
      <c r="AH116" s="54"/>
    </row>
    <row r="117" customFormat="false" ht="15" hidden="false" customHeight="true" outlineLevel="0" collapsed="false">
      <c r="B117" s="102" t="n">
        <v>38</v>
      </c>
      <c r="C117" s="14"/>
      <c r="D117" s="103"/>
      <c r="E117" s="33"/>
      <c r="F117" s="104" t="n">
        <f aca="false">E117/15432.3584</f>
        <v>0</v>
      </c>
      <c r="G117" s="33"/>
      <c r="H117" s="104" t="n">
        <f aca="false">G117*F117</f>
        <v>0</v>
      </c>
      <c r="I117" s="36" t="n">
        <f aca="false">IFERROR(15432.3584/G117,0)</f>
        <v>0</v>
      </c>
      <c r="J117" s="103"/>
      <c r="K117" s="32"/>
      <c r="L117" s="32"/>
      <c r="M117" s="103"/>
      <c r="N117" s="105"/>
      <c r="O117" s="106"/>
      <c r="P117" s="103"/>
      <c r="Q117" s="107"/>
      <c r="R117" s="38" t="n">
        <f aca="false">Q118/100</f>
        <v>0</v>
      </c>
      <c r="S117" s="108"/>
      <c r="T117" s="109" t="n">
        <f aca="false">(N117*S117)/1000</f>
        <v>0</v>
      </c>
      <c r="U117" s="103"/>
      <c r="V117" s="103"/>
      <c r="W117" s="103"/>
      <c r="X117" s="111"/>
      <c r="Y117" s="111"/>
      <c r="Z117" s="111"/>
      <c r="AA117" s="103"/>
      <c r="AB117" s="53"/>
      <c r="AC117" s="54" t="n">
        <f aca="false">R117+O119+H117+J118</f>
        <v>0</v>
      </c>
      <c r="AD117" s="54" t="n">
        <f aca="false">AC117*20</f>
        <v>0</v>
      </c>
      <c r="AE117" s="54" t="n">
        <f aca="false">AC117*50</f>
        <v>0</v>
      </c>
      <c r="AF117" s="54" t="n">
        <f aca="false">AC117*250</f>
        <v>0</v>
      </c>
      <c r="AG117" s="54" t="n">
        <f aca="false">AC117*1000</f>
        <v>0</v>
      </c>
      <c r="AH117" s="54" t="n">
        <f aca="false">AC117*5000</f>
        <v>0</v>
      </c>
    </row>
    <row r="118" customFormat="false" ht="15" hidden="false" customHeight="true" outlineLevel="0" collapsed="false">
      <c r="B118" s="102"/>
      <c r="C118" s="14"/>
      <c r="D118" s="103"/>
      <c r="E118" s="33"/>
      <c r="F118" s="104"/>
      <c r="G118" s="33"/>
      <c r="H118" s="104"/>
      <c r="I118" s="36"/>
      <c r="J118" s="32"/>
      <c r="K118" s="32"/>
      <c r="L118" s="32"/>
      <c r="M118" s="103"/>
      <c r="N118" s="105"/>
      <c r="O118" s="106"/>
      <c r="P118" s="103"/>
      <c r="Q118" s="33"/>
      <c r="R118" s="38"/>
      <c r="S118" s="108"/>
      <c r="T118" s="109"/>
      <c r="U118" s="103"/>
      <c r="V118" s="103"/>
      <c r="W118" s="103"/>
      <c r="X118" s="111"/>
      <c r="Y118" s="111"/>
      <c r="Z118" s="111"/>
      <c r="AA118" s="103"/>
      <c r="AB118" s="53"/>
      <c r="AC118" s="54"/>
      <c r="AD118" s="54"/>
      <c r="AE118" s="54"/>
      <c r="AF118" s="54"/>
      <c r="AG118" s="54"/>
      <c r="AH118" s="54"/>
    </row>
    <row r="119" customFormat="false" ht="15" hidden="false" customHeight="true" outlineLevel="0" collapsed="false">
      <c r="B119" s="102"/>
      <c r="C119" s="14"/>
      <c r="D119" s="103"/>
      <c r="E119" s="33"/>
      <c r="F119" s="104"/>
      <c r="G119" s="33"/>
      <c r="H119" s="104"/>
      <c r="I119" s="36" t="n">
        <f aca="false">I117/2</f>
        <v>0</v>
      </c>
      <c r="J119" s="32"/>
      <c r="K119" s="32"/>
      <c r="L119" s="32"/>
      <c r="M119" s="37"/>
      <c r="N119" s="105"/>
      <c r="O119" s="38" t="n">
        <f aca="false">O117/500</f>
        <v>0</v>
      </c>
      <c r="P119" s="103"/>
      <c r="Q119" s="33"/>
      <c r="R119" s="38"/>
      <c r="S119" s="108"/>
      <c r="T119" s="54" t="n">
        <f aca="false">(N117/15.4323584)*(S117/3.28083989501312)*0.1</f>
        <v>0</v>
      </c>
      <c r="U119" s="103"/>
      <c r="V119" s="103"/>
      <c r="W119" s="103"/>
      <c r="X119" s="111"/>
      <c r="Y119" s="111"/>
      <c r="Z119" s="111"/>
      <c r="AA119" s="103"/>
      <c r="AB119" s="53"/>
      <c r="AC119" s="54"/>
      <c r="AD119" s="54"/>
      <c r="AE119" s="54"/>
      <c r="AF119" s="54"/>
      <c r="AG119" s="54"/>
      <c r="AH119" s="54"/>
    </row>
    <row r="120" customFormat="false" ht="15" hidden="false" customHeight="true" outlineLevel="0" collapsed="false">
      <c r="B120" s="102" t="n">
        <v>39</v>
      </c>
      <c r="C120" s="14"/>
      <c r="D120" s="103"/>
      <c r="E120" s="33"/>
      <c r="F120" s="104" t="n">
        <f aca="false">E120/15432.3584</f>
        <v>0</v>
      </c>
      <c r="G120" s="33"/>
      <c r="H120" s="104" t="n">
        <f aca="false">G120*F120</f>
        <v>0</v>
      </c>
      <c r="I120" s="36" t="n">
        <f aca="false">IFERROR(15432.3584/G120,0)</f>
        <v>0</v>
      </c>
      <c r="J120" s="103"/>
      <c r="K120" s="32"/>
      <c r="L120" s="32"/>
      <c r="M120" s="103"/>
      <c r="N120" s="105"/>
      <c r="O120" s="106"/>
      <c r="P120" s="103"/>
      <c r="Q120" s="107"/>
      <c r="R120" s="38" t="n">
        <f aca="false">Q121/100</f>
        <v>0</v>
      </c>
      <c r="S120" s="108"/>
      <c r="T120" s="109" t="n">
        <f aca="false">(N120*S120)/1000</f>
        <v>0</v>
      </c>
      <c r="U120" s="103"/>
      <c r="V120" s="103"/>
      <c r="W120" s="103"/>
      <c r="X120" s="111"/>
      <c r="Y120" s="111"/>
      <c r="Z120" s="111"/>
      <c r="AA120" s="103"/>
      <c r="AB120" s="53"/>
      <c r="AC120" s="54" t="n">
        <f aca="false">R120+O122+H120+J121</f>
        <v>0</v>
      </c>
      <c r="AD120" s="54" t="n">
        <f aca="false">AC120*20</f>
        <v>0</v>
      </c>
      <c r="AE120" s="54" t="n">
        <f aca="false">AC120*50</f>
        <v>0</v>
      </c>
      <c r="AF120" s="54" t="n">
        <f aca="false">AC120*250</f>
        <v>0</v>
      </c>
      <c r="AG120" s="54" t="n">
        <f aca="false">AC120*1000</f>
        <v>0</v>
      </c>
      <c r="AH120" s="54" t="n">
        <f aca="false">AC120*5000</f>
        <v>0</v>
      </c>
    </row>
    <row r="121" customFormat="false" ht="15" hidden="false" customHeight="true" outlineLevel="0" collapsed="false">
      <c r="B121" s="102"/>
      <c r="C121" s="14"/>
      <c r="D121" s="103"/>
      <c r="E121" s="33"/>
      <c r="F121" s="104"/>
      <c r="G121" s="33"/>
      <c r="H121" s="104"/>
      <c r="I121" s="36"/>
      <c r="J121" s="32"/>
      <c r="K121" s="32"/>
      <c r="L121" s="32"/>
      <c r="M121" s="103"/>
      <c r="N121" s="105"/>
      <c r="O121" s="106"/>
      <c r="P121" s="103"/>
      <c r="Q121" s="33"/>
      <c r="R121" s="38"/>
      <c r="S121" s="108"/>
      <c r="T121" s="109"/>
      <c r="U121" s="103"/>
      <c r="V121" s="103"/>
      <c r="W121" s="103"/>
      <c r="X121" s="111"/>
      <c r="Y121" s="111"/>
      <c r="Z121" s="111"/>
      <c r="AA121" s="103"/>
      <c r="AB121" s="53"/>
      <c r="AC121" s="54"/>
      <c r="AD121" s="54"/>
      <c r="AE121" s="54"/>
      <c r="AF121" s="54"/>
      <c r="AG121" s="54"/>
      <c r="AH121" s="54"/>
    </row>
    <row r="122" customFormat="false" ht="15" hidden="false" customHeight="true" outlineLevel="0" collapsed="false">
      <c r="B122" s="102"/>
      <c r="C122" s="14"/>
      <c r="D122" s="103"/>
      <c r="E122" s="33"/>
      <c r="F122" s="104"/>
      <c r="G122" s="33"/>
      <c r="H122" s="104"/>
      <c r="I122" s="36" t="n">
        <f aca="false">I120/2</f>
        <v>0</v>
      </c>
      <c r="J122" s="32"/>
      <c r="K122" s="32"/>
      <c r="L122" s="32"/>
      <c r="M122" s="37"/>
      <c r="N122" s="105"/>
      <c r="O122" s="38" t="n">
        <f aca="false">O120/500</f>
        <v>0</v>
      </c>
      <c r="P122" s="103"/>
      <c r="Q122" s="33"/>
      <c r="R122" s="38"/>
      <c r="S122" s="108"/>
      <c r="T122" s="54" t="n">
        <f aca="false">(N120/15.4323584)*(S120/3.28083989501312)*0.1</f>
        <v>0</v>
      </c>
      <c r="U122" s="103"/>
      <c r="V122" s="103"/>
      <c r="W122" s="103"/>
      <c r="X122" s="111"/>
      <c r="Y122" s="111"/>
      <c r="Z122" s="111"/>
      <c r="AA122" s="103"/>
      <c r="AB122" s="53"/>
      <c r="AC122" s="54"/>
      <c r="AD122" s="54"/>
      <c r="AE122" s="54"/>
      <c r="AF122" s="54"/>
      <c r="AG122" s="54"/>
      <c r="AH122" s="54"/>
    </row>
    <row r="123" customFormat="false" ht="15" hidden="false" customHeight="true" outlineLevel="0" collapsed="false">
      <c r="B123" s="102" t="n">
        <v>40</v>
      </c>
      <c r="C123" s="14"/>
      <c r="D123" s="103"/>
      <c r="E123" s="33"/>
      <c r="F123" s="104" t="n">
        <f aca="false">E123/15432.3584</f>
        <v>0</v>
      </c>
      <c r="G123" s="33"/>
      <c r="H123" s="104" t="n">
        <f aca="false">G123*F123</f>
        <v>0</v>
      </c>
      <c r="I123" s="36" t="n">
        <f aca="false">IFERROR(15432.3584/G123,0)</f>
        <v>0</v>
      </c>
      <c r="J123" s="103"/>
      <c r="K123" s="32"/>
      <c r="L123" s="32"/>
      <c r="M123" s="103"/>
      <c r="N123" s="105"/>
      <c r="O123" s="106"/>
      <c r="P123" s="103"/>
      <c r="Q123" s="107"/>
      <c r="R123" s="38" t="n">
        <f aca="false">Q124/100</f>
        <v>0</v>
      </c>
      <c r="S123" s="108"/>
      <c r="T123" s="109" t="n">
        <f aca="false">(N123*S123)/1000</f>
        <v>0</v>
      </c>
      <c r="U123" s="103"/>
      <c r="V123" s="103"/>
      <c r="W123" s="103"/>
      <c r="X123" s="111"/>
      <c r="Y123" s="111"/>
      <c r="Z123" s="111"/>
      <c r="AA123" s="103"/>
      <c r="AB123" s="53"/>
      <c r="AC123" s="54" t="n">
        <f aca="false">R123+O125+H123+J124</f>
        <v>0</v>
      </c>
      <c r="AD123" s="54" t="n">
        <f aca="false">AC123*20</f>
        <v>0</v>
      </c>
      <c r="AE123" s="54" t="n">
        <f aca="false">AC123*50</f>
        <v>0</v>
      </c>
      <c r="AF123" s="54" t="n">
        <f aca="false">AC123*250</f>
        <v>0</v>
      </c>
      <c r="AG123" s="54" t="n">
        <f aca="false">AC123*1000</f>
        <v>0</v>
      </c>
      <c r="AH123" s="54" t="n">
        <f aca="false">AC123*5000</f>
        <v>0</v>
      </c>
    </row>
    <row r="124" customFormat="false" ht="15" hidden="false" customHeight="true" outlineLevel="0" collapsed="false">
      <c r="B124" s="102"/>
      <c r="C124" s="14"/>
      <c r="D124" s="103"/>
      <c r="E124" s="33"/>
      <c r="F124" s="104"/>
      <c r="G124" s="33"/>
      <c r="H124" s="104"/>
      <c r="I124" s="36"/>
      <c r="J124" s="32"/>
      <c r="K124" s="32"/>
      <c r="L124" s="32"/>
      <c r="M124" s="103"/>
      <c r="N124" s="105"/>
      <c r="O124" s="106"/>
      <c r="P124" s="103"/>
      <c r="Q124" s="33"/>
      <c r="R124" s="38"/>
      <c r="S124" s="108"/>
      <c r="T124" s="109"/>
      <c r="U124" s="103"/>
      <c r="V124" s="103"/>
      <c r="W124" s="103"/>
      <c r="X124" s="111"/>
      <c r="Y124" s="111"/>
      <c r="Z124" s="111"/>
      <c r="AA124" s="103"/>
      <c r="AB124" s="53"/>
      <c r="AC124" s="54"/>
      <c r="AD124" s="54"/>
      <c r="AE124" s="54"/>
      <c r="AF124" s="54"/>
      <c r="AG124" s="54"/>
      <c r="AH124" s="54"/>
    </row>
    <row r="125" customFormat="false" ht="15" hidden="false" customHeight="true" outlineLevel="0" collapsed="false">
      <c r="B125" s="102"/>
      <c r="C125" s="14"/>
      <c r="D125" s="103"/>
      <c r="E125" s="33"/>
      <c r="F125" s="104"/>
      <c r="G125" s="33"/>
      <c r="H125" s="104"/>
      <c r="I125" s="36" t="n">
        <f aca="false">I123/2</f>
        <v>0</v>
      </c>
      <c r="J125" s="32"/>
      <c r="K125" s="32"/>
      <c r="L125" s="32"/>
      <c r="M125" s="37"/>
      <c r="N125" s="105"/>
      <c r="O125" s="38" t="n">
        <f aca="false">O123/500</f>
        <v>0</v>
      </c>
      <c r="P125" s="103"/>
      <c r="Q125" s="33"/>
      <c r="R125" s="38"/>
      <c r="S125" s="108"/>
      <c r="T125" s="54" t="n">
        <f aca="false">(N123/15.4323584)*(S123/3.28083989501312)*0.1</f>
        <v>0</v>
      </c>
      <c r="U125" s="103"/>
      <c r="V125" s="103"/>
      <c r="W125" s="103"/>
      <c r="X125" s="111"/>
      <c r="Y125" s="111"/>
      <c r="Z125" s="111"/>
      <c r="AA125" s="103"/>
      <c r="AB125" s="53"/>
      <c r="AC125" s="54"/>
      <c r="AD125" s="54"/>
      <c r="AE125" s="54"/>
      <c r="AF125" s="54"/>
      <c r="AG125" s="54"/>
      <c r="AH125" s="54"/>
    </row>
    <row r="126" customFormat="false" ht="15" hidden="false" customHeight="true" outlineLevel="0" collapsed="false">
      <c r="B126" s="102" t="n">
        <v>41</v>
      </c>
      <c r="C126" s="14"/>
      <c r="D126" s="103"/>
      <c r="E126" s="33"/>
      <c r="F126" s="104" t="n">
        <f aca="false">E126/15432.3584</f>
        <v>0</v>
      </c>
      <c r="G126" s="33"/>
      <c r="H126" s="104" t="n">
        <f aca="false">G126*F126</f>
        <v>0</v>
      </c>
      <c r="I126" s="36" t="n">
        <f aca="false">IFERROR(15432.3584/G126,0)</f>
        <v>0</v>
      </c>
      <c r="J126" s="103"/>
      <c r="K126" s="32"/>
      <c r="L126" s="32"/>
      <c r="M126" s="103"/>
      <c r="N126" s="105"/>
      <c r="O126" s="106"/>
      <c r="P126" s="103"/>
      <c r="Q126" s="107"/>
      <c r="R126" s="38" t="n">
        <f aca="false">Q127/100</f>
        <v>0</v>
      </c>
      <c r="S126" s="108"/>
      <c r="T126" s="109" t="n">
        <f aca="false">(N126*S126)/1000</f>
        <v>0</v>
      </c>
      <c r="U126" s="103"/>
      <c r="V126" s="103"/>
      <c r="W126" s="103"/>
      <c r="X126" s="111"/>
      <c r="Y126" s="111"/>
      <c r="Z126" s="111"/>
      <c r="AA126" s="103"/>
      <c r="AB126" s="53"/>
      <c r="AC126" s="54" t="n">
        <f aca="false">R126+O128+H126+J127</f>
        <v>0</v>
      </c>
      <c r="AD126" s="54" t="n">
        <f aca="false">AC126*20</f>
        <v>0</v>
      </c>
      <c r="AE126" s="54" t="n">
        <f aca="false">AC126*50</f>
        <v>0</v>
      </c>
      <c r="AF126" s="54" t="n">
        <f aca="false">AC126*250</f>
        <v>0</v>
      </c>
      <c r="AG126" s="54" t="n">
        <f aca="false">AC126*1000</f>
        <v>0</v>
      </c>
      <c r="AH126" s="54" t="n">
        <f aca="false">AC126*5000</f>
        <v>0</v>
      </c>
    </row>
    <row r="127" customFormat="false" ht="15" hidden="false" customHeight="true" outlineLevel="0" collapsed="false">
      <c r="B127" s="102"/>
      <c r="C127" s="14"/>
      <c r="D127" s="103"/>
      <c r="E127" s="33"/>
      <c r="F127" s="104"/>
      <c r="G127" s="33"/>
      <c r="H127" s="104"/>
      <c r="I127" s="36"/>
      <c r="J127" s="32"/>
      <c r="K127" s="32"/>
      <c r="L127" s="32"/>
      <c r="M127" s="103"/>
      <c r="N127" s="105"/>
      <c r="O127" s="106"/>
      <c r="P127" s="103"/>
      <c r="Q127" s="33"/>
      <c r="R127" s="38"/>
      <c r="S127" s="108"/>
      <c r="T127" s="109"/>
      <c r="U127" s="103"/>
      <c r="V127" s="103"/>
      <c r="W127" s="103"/>
      <c r="X127" s="111"/>
      <c r="Y127" s="111"/>
      <c r="Z127" s="111"/>
      <c r="AA127" s="103"/>
      <c r="AB127" s="53"/>
      <c r="AC127" s="54"/>
      <c r="AD127" s="54"/>
      <c r="AE127" s="54"/>
      <c r="AF127" s="54"/>
      <c r="AG127" s="54"/>
      <c r="AH127" s="54"/>
    </row>
    <row r="128" customFormat="false" ht="15" hidden="false" customHeight="true" outlineLevel="0" collapsed="false">
      <c r="B128" s="102"/>
      <c r="C128" s="14"/>
      <c r="D128" s="103"/>
      <c r="E128" s="33"/>
      <c r="F128" s="104"/>
      <c r="G128" s="33"/>
      <c r="H128" s="104"/>
      <c r="I128" s="36" t="n">
        <f aca="false">I126/2</f>
        <v>0</v>
      </c>
      <c r="J128" s="32"/>
      <c r="K128" s="32"/>
      <c r="L128" s="32"/>
      <c r="M128" s="37"/>
      <c r="N128" s="105"/>
      <c r="O128" s="38" t="n">
        <f aca="false">O126/500</f>
        <v>0</v>
      </c>
      <c r="P128" s="103"/>
      <c r="Q128" s="33"/>
      <c r="R128" s="38"/>
      <c r="S128" s="108"/>
      <c r="T128" s="54" t="n">
        <f aca="false">(N126/15.4323584)*(S126/3.28083989501312)*0.1</f>
        <v>0</v>
      </c>
      <c r="U128" s="103"/>
      <c r="V128" s="103"/>
      <c r="W128" s="103"/>
      <c r="X128" s="111"/>
      <c r="Y128" s="111"/>
      <c r="Z128" s="111"/>
      <c r="AA128" s="103"/>
      <c r="AB128" s="53"/>
      <c r="AC128" s="54"/>
      <c r="AD128" s="54"/>
      <c r="AE128" s="54"/>
      <c r="AF128" s="54"/>
      <c r="AG128" s="54"/>
      <c r="AH128" s="54"/>
    </row>
    <row r="129" customFormat="false" ht="15" hidden="false" customHeight="true" outlineLevel="0" collapsed="false">
      <c r="B129" s="102" t="n">
        <v>42</v>
      </c>
      <c r="C129" s="14"/>
      <c r="D129" s="103"/>
      <c r="E129" s="33"/>
      <c r="F129" s="104" t="n">
        <f aca="false">E129/15432.3584</f>
        <v>0</v>
      </c>
      <c r="G129" s="33"/>
      <c r="H129" s="104" t="n">
        <f aca="false">G129*F129</f>
        <v>0</v>
      </c>
      <c r="I129" s="36" t="n">
        <f aca="false">IFERROR(15432.3584/G129,0)</f>
        <v>0</v>
      </c>
      <c r="J129" s="103"/>
      <c r="K129" s="32"/>
      <c r="L129" s="32"/>
      <c r="M129" s="103"/>
      <c r="N129" s="105"/>
      <c r="O129" s="106"/>
      <c r="P129" s="103"/>
      <c r="Q129" s="107"/>
      <c r="R129" s="38" t="n">
        <f aca="false">Q130/100</f>
        <v>0</v>
      </c>
      <c r="S129" s="108"/>
      <c r="T129" s="109" t="n">
        <f aca="false">(N129*S129)/1000</f>
        <v>0</v>
      </c>
      <c r="U129" s="103"/>
      <c r="V129" s="103"/>
      <c r="W129" s="103"/>
      <c r="X129" s="111"/>
      <c r="Y129" s="111"/>
      <c r="Z129" s="111"/>
      <c r="AA129" s="103"/>
      <c r="AB129" s="53"/>
      <c r="AC129" s="54" t="n">
        <f aca="false">R129+O131+H129+J130</f>
        <v>0</v>
      </c>
      <c r="AD129" s="54" t="n">
        <f aca="false">AC129*20</f>
        <v>0</v>
      </c>
      <c r="AE129" s="54" t="n">
        <f aca="false">AC129*50</f>
        <v>0</v>
      </c>
      <c r="AF129" s="54" t="n">
        <f aca="false">AC129*250</f>
        <v>0</v>
      </c>
      <c r="AG129" s="54" t="n">
        <f aca="false">AC129*1000</f>
        <v>0</v>
      </c>
      <c r="AH129" s="54" t="n">
        <f aca="false">AC129*5000</f>
        <v>0</v>
      </c>
    </row>
    <row r="130" customFormat="false" ht="15" hidden="false" customHeight="true" outlineLevel="0" collapsed="false">
      <c r="B130" s="102"/>
      <c r="C130" s="14"/>
      <c r="D130" s="103"/>
      <c r="E130" s="33"/>
      <c r="F130" s="104"/>
      <c r="G130" s="33"/>
      <c r="H130" s="104"/>
      <c r="I130" s="36"/>
      <c r="J130" s="32"/>
      <c r="K130" s="32"/>
      <c r="L130" s="32"/>
      <c r="M130" s="103"/>
      <c r="N130" s="105"/>
      <c r="O130" s="106"/>
      <c r="P130" s="103"/>
      <c r="Q130" s="33"/>
      <c r="R130" s="38"/>
      <c r="S130" s="108"/>
      <c r="T130" s="109"/>
      <c r="U130" s="103"/>
      <c r="V130" s="103"/>
      <c r="W130" s="103"/>
      <c r="X130" s="111"/>
      <c r="Y130" s="111"/>
      <c r="Z130" s="111"/>
      <c r="AA130" s="103"/>
      <c r="AB130" s="53"/>
      <c r="AC130" s="54"/>
      <c r="AD130" s="54"/>
      <c r="AE130" s="54"/>
      <c r="AF130" s="54"/>
      <c r="AG130" s="54"/>
      <c r="AH130" s="54"/>
    </row>
    <row r="131" customFormat="false" ht="15" hidden="false" customHeight="true" outlineLevel="0" collapsed="false">
      <c r="B131" s="102"/>
      <c r="C131" s="14"/>
      <c r="D131" s="103"/>
      <c r="E131" s="33"/>
      <c r="F131" s="104"/>
      <c r="G131" s="33"/>
      <c r="H131" s="104"/>
      <c r="I131" s="36" t="n">
        <f aca="false">I129/2</f>
        <v>0</v>
      </c>
      <c r="J131" s="32"/>
      <c r="K131" s="32"/>
      <c r="L131" s="32"/>
      <c r="M131" s="37"/>
      <c r="N131" s="105"/>
      <c r="O131" s="38" t="n">
        <f aca="false">O129/500</f>
        <v>0</v>
      </c>
      <c r="P131" s="103"/>
      <c r="Q131" s="33"/>
      <c r="R131" s="38"/>
      <c r="S131" s="108"/>
      <c r="T131" s="54" t="n">
        <f aca="false">(N129/15.4323584)*(S129/3.28083989501312)*0.1</f>
        <v>0</v>
      </c>
      <c r="U131" s="103"/>
      <c r="V131" s="103"/>
      <c r="W131" s="103"/>
      <c r="X131" s="111"/>
      <c r="Y131" s="111"/>
      <c r="Z131" s="111"/>
      <c r="AA131" s="103"/>
      <c r="AB131" s="53"/>
      <c r="AC131" s="54"/>
      <c r="AD131" s="54"/>
      <c r="AE131" s="54"/>
      <c r="AF131" s="54"/>
      <c r="AG131" s="54"/>
      <c r="AH131" s="54"/>
    </row>
    <row r="132" customFormat="false" ht="15" hidden="false" customHeight="true" outlineLevel="0" collapsed="false">
      <c r="B132" s="102" t="n">
        <v>43</v>
      </c>
      <c r="C132" s="14"/>
      <c r="D132" s="103"/>
      <c r="E132" s="33"/>
      <c r="F132" s="104" t="n">
        <f aca="false">E132/15432.3584</f>
        <v>0</v>
      </c>
      <c r="G132" s="33"/>
      <c r="H132" s="104" t="n">
        <f aca="false">G132*F132</f>
        <v>0</v>
      </c>
      <c r="I132" s="36" t="n">
        <f aca="false">IFERROR(15432.3584/G132,0)</f>
        <v>0</v>
      </c>
      <c r="J132" s="103"/>
      <c r="K132" s="32"/>
      <c r="L132" s="32"/>
      <c r="M132" s="103"/>
      <c r="N132" s="105"/>
      <c r="O132" s="106"/>
      <c r="P132" s="103"/>
      <c r="Q132" s="107"/>
      <c r="R132" s="38" t="n">
        <f aca="false">Q133/100</f>
        <v>0</v>
      </c>
      <c r="S132" s="108"/>
      <c r="T132" s="109" t="n">
        <f aca="false">(N132*S132)/1000</f>
        <v>0</v>
      </c>
      <c r="U132" s="103"/>
      <c r="V132" s="103"/>
      <c r="W132" s="103"/>
      <c r="X132" s="111"/>
      <c r="Y132" s="111"/>
      <c r="Z132" s="111"/>
      <c r="AA132" s="103"/>
      <c r="AB132" s="53"/>
      <c r="AC132" s="54" t="n">
        <f aca="false">R132+O134+H132+J133</f>
        <v>0</v>
      </c>
      <c r="AD132" s="54" t="n">
        <f aca="false">AC132*20</f>
        <v>0</v>
      </c>
      <c r="AE132" s="54" t="n">
        <f aca="false">AC132*50</f>
        <v>0</v>
      </c>
      <c r="AF132" s="54" t="n">
        <f aca="false">AC132*250</f>
        <v>0</v>
      </c>
      <c r="AG132" s="54" t="n">
        <f aca="false">AC132*1000</f>
        <v>0</v>
      </c>
      <c r="AH132" s="54" t="n">
        <f aca="false">AC132*5000</f>
        <v>0</v>
      </c>
    </row>
    <row r="133" customFormat="false" ht="15" hidden="false" customHeight="true" outlineLevel="0" collapsed="false">
      <c r="B133" s="102"/>
      <c r="C133" s="14"/>
      <c r="D133" s="103"/>
      <c r="E133" s="33"/>
      <c r="F133" s="104"/>
      <c r="G133" s="33"/>
      <c r="H133" s="104"/>
      <c r="I133" s="36"/>
      <c r="J133" s="32"/>
      <c r="K133" s="32"/>
      <c r="L133" s="32"/>
      <c r="M133" s="103"/>
      <c r="N133" s="105"/>
      <c r="O133" s="106"/>
      <c r="P133" s="103"/>
      <c r="Q133" s="33"/>
      <c r="R133" s="38"/>
      <c r="S133" s="108"/>
      <c r="T133" s="109"/>
      <c r="U133" s="103"/>
      <c r="V133" s="103"/>
      <c r="W133" s="103"/>
      <c r="X133" s="111"/>
      <c r="Y133" s="111"/>
      <c r="Z133" s="111"/>
      <c r="AA133" s="103"/>
      <c r="AB133" s="53"/>
      <c r="AC133" s="54"/>
      <c r="AD133" s="54"/>
      <c r="AE133" s="54"/>
      <c r="AF133" s="54"/>
      <c r="AG133" s="54"/>
      <c r="AH133" s="54"/>
    </row>
    <row r="134" customFormat="false" ht="15" hidden="false" customHeight="true" outlineLevel="0" collapsed="false">
      <c r="B134" s="102"/>
      <c r="C134" s="14"/>
      <c r="D134" s="103"/>
      <c r="E134" s="33"/>
      <c r="F134" s="104"/>
      <c r="G134" s="33"/>
      <c r="H134" s="104"/>
      <c r="I134" s="36" t="n">
        <f aca="false">I132/2</f>
        <v>0</v>
      </c>
      <c r="J134" s="32"/>
      <c r="K134" s="32"/>
      <c r="L134" s="32"/>
      <c r="M134" s="37"/>
      <c r="N134" s="105"/>
      <c r="O134" s="38" t="n">
        <f aca="false">O132/500</f>
        <v>0</v>
      </c>
      <c r="P134" s="103"/>
      <c r="Q134" s="33"/>
      <c r="R134" s="38"/>
      <c r="S134" s="108"/>
      <c r="T134" s="54" t="n">
        <f aca="false">(N132/15.4323584)*(S132/3.28083989501312)*0.1</f>
        <v>0</v>
      </c>
      <c r="U134" s="103"/>
      <c r="V134" s="103"/>
      <c r="W134" s="103"/>
      <c r="X134" s="111"/>
      <c r="Y134" s="111"/>
      <c r="Z134" s="111"/>
      <c r="AA134" s="103"/>
      <c r="AB134" s="53"/>
      <c r="AC134" s="54"/>
      <c r="AD134" s="54"/>
      <c r="AE134" s="54"/>
      <c r="AF134" s="54"/>
      <c r="AG134" s="54"/>
      <c r="AH134" s="54"/>
    </row>
    <row r="135" customFormat="false" ht="15" hidden="false" customHeight="true" outlineLevel="0" collapsed="false">
      <c r="B135" s="102" t="n">
        <v>44</v>
      </c>
      <c r="C135" s="14"/>
      <c r="D135" s="103"/>
      <c r="E135" s="33"/>
      <c r="F135" s="104" t="n">
        <f aca="false">E135/15432.3584</f>
        <v>0</v>
      </c>
      <c r="G135" s="33"/>
      <c r="H135" s="104" t="n">
        <f aca="false">G135*F135</f>
        <v>0</v>
      </c>
      <c r="I135" s="36" t="n">
        <f aca="false">IFERROR(15432.3584/G135,0)</f>
        <v>0</v>
      </c>
      <c r="J135" s="103"/>
      <c r="K135" s="32"/>
      <c r="L135" s="32"/>
      <c r="M135" s="103"/>
      <c r="N135" s="105"/>
      <c r="O135" s="106"/>
      <c r="P135" s="103"/>
      <c r="Q135" s="107"/>
      <c r="R135" s="38" t="n">
        <f aca="false">Q136/100</f>
        <v>0</v>
      </c>
      <c r="S135" s="108"/>
      <c r="T135" s="109" t="n">
        <f aca="false">(N135*S135)/1000</f>
        <v>0</v>
      </c>
      <c r="U135" s="103"/>
      <c r="V135" s="103"/>
      <c r="W135" s="103"/>
      <c r="X135" s="111"/>
      <c r="Y135" s="111"/>
      <c r="Z135" s="111"/>
      <c r="AA135" s="103"/>
      <c r="AB135" s="53"/>
      <c r="AC135" s="54" t="n">
        <f aca="false">R135+O137+H135+J136</f>
        <v>0</v>
      </c>
      <c r="AD135" s="54" t="n">
        <f aca="false">AC135*20</f>
        <v>0</v>
      </c>
      <c r="AE135" s="54" t="n">
        <f aca="false">AC135*50</f>
        <v>0</v>
      </c>
      <c r="AF135" s="54" t="n">
        <f aca="false">AC135*250</f>
        <v>0</v>
      </c>
      <c r="AG135" s="54" t="n">
        <f aca="false">AC135*1000</f>
        <v>0</v>
      </c>
      <c r="AH135" s="54" t="n">
        <f aca="false">AC135*5000</f>
        <v>0</v>
      </c>
    </row>
    <row r="136" customFormat="false" ht="15" hidden="false" customHeight="true" outlineLevel="0" collapsed="false">
      <c r="B136" s="102"/>
      <c r="C136" s="14"/>
      <c r="D136" s="103"/>
      <c r="E136" s="33"/>
      <c r="F136" s="104"/>
      <c r="G136" s="33"/>
      <c r="H136" s="104"/>
      <c r="I136" s="36"/>
      <c r="J136" s="32"/>
      <c r="K136" s="32"/>
      <c r="L136" s="32"/>
      <c r="M136" s="103"/>
      <c r="N136" s="105"/>
      <c r="O136" s="106"/>
      <c r="P136" s="103"/>
      <c r="Q136" s="33"/>
      <c r="R136" s="38"/>
      <c r="S136" s="108"/>
      <c r="T136" s="109"/>
      <c r="U136" s="103"/>
      <c r="V136" s="103"/>
      <c r="W136" s="103"/>
      <c r="X136" s="111"/>
      <c r="Y136" s="111"/>
      <c r="Z136" s="111"/>
      <c r="AA136" s="103"/>
      <c r="AB136" s="53"/>
      <c r="AC136" s="54"/>
      <c r="AD136" s="54"/>
      <c r="AE136" s="54"/>
      <c r="AF136" s="54"/>
      <c r="AG136" s="54"/>
      <c r="AH136" s="54"/>
    </row>
    <row r="137" customFormat="false" ht="15" hidden="false" customHeight="true" outlineLevel="0" collapsed="false">
      <c r="B137" s="102"/>
      <c r="C137" s="14"/>
      <c r="D137" s="103"/>
      <c r="E137" s="33"/>
      <c r="F137" s="104"/>
      <c r="G137" s="33"/>
      <c r="H137" s="104"/>
      <c r="I137" s="36" t="n">
        <f aca="false">I135/2</f>
        <v>0</v>
      </c>
      <c r="J137" s="32"/>
      <c r="K137" s="32"/>
      <c r="L137" s="32"/>
      <c r="M137" s="37"/>
      <c r="N137" s="105"/>
      <c r="O137" s="38" t="n">
        <f aca="false">O135/500</f>
        <v>0</v>
      </c>
      <c r="P137" s="103"/>
      <c r="Q137" s="33"/>
      <c r="R137" s="38"/>
      <c r="S137" s="108"/>
      <c r="T137" s="54" t="n">
        <f aca="false">(N135/15.4323584)*(S135/3.28083989501312)*0.1</f>
        <v>0</v>
      </c>
      <c r="U137" s="103"/>
      <c r="V137" s="103"/>
      <c r="W137" s="103"/>
      <c r="X137" s="111"/>
      <c r="Y137" s="111"/>
      <c r="Z137" s="111"/>
      <c r="AA137" s="103"/>
      <c r="AB137" s="53"/>
      <c r="AC137" s="54"/>
      <c r="AD137" s="54"/>
      <c r="AE137" s="54"/>
      <c r="AF137" s="54"/>
      <c r="AG137" s="54"/>
      <c r="AH137" s="54"/>
    </row>
    <row r="138" customFormat="false" ht="15" hidden="false" customHeight="true" outlineLevel="0" collapsed="false">
      <c r="B138" s="102" t="n">
        <v>45</v>
      </c>
      <c r="C138" s="14"/>
      <c r="D138" s="103"/>
      <c r="E138" s="33"/>
      <c r="F138" s="104" t="n">
        <f aca="false">E138/15432.3584</f>
        <v>0</v>
      </c>
      <c r="G138" s="33"/>
      <c r="H138" s="104" t="n">
        <f aca="false">G138*F138</f>
        <v>0</v>
      </c>
      <c r="I138" s="36" t="n">
        <f aca="false">IFERROR(15432.3584/G138,0)</f>
        <v>0</v>
      </c>
      <c r="J138" s="103"/>
      <c r="K138" s="32"/>
      <c r="L138" s="32"/>
      <c r="M138" s="103"/>
      <c r="N138" s="105"/>
      <c r="O138" s="106"/>
      <c r="P138" s="103"/>
      <c r="Q138" s="107"/>
      <c r="R138" s="38" t="n">
        <f aca="false">Q139/100</f>
        <v>0</v>
      </c>
      <c r="S138" s="108"/>
      <c r="T138" s="109" t="n">
        <f aca="false">(N138*S138)/1000</f>
        <v>0</v>
      </c>
      <c r="U138" s="103"/>
      <c r="V138" s="103"/>
      <c r="W138" s="103"/>
      <c r="X138" s="111"/>
      <c r="Y138" s="111"/>
      <c r="Z138" s="111"/>
      <c r="AA138" s="103"/>
      <c r="AB138" s="53"/>
      <c r="AC138" s="54" t="n">
        <f aca="false">R138+O140+H138+J139</f>
        <v>0</v>
      </c>
      <c r="AD138" s="54" t="n">
        <f aca="false">AC138*20</f>
        <v>0</v>
      </c>
      <c r="AE138" s="54" t="n">
        <f aca="false">AC138*50</f>
        <v>0</v>
      </c>
      <c r="AF138" s="54" t="n">
        <f aca="false">AC138*250</f>
        <v>0</v>
      </c>
      <c r="AG138" s="54" t="n">
        <f aca="false">AC138*1000</f>
        <v>0</v>
      </c>
      <c r="AH138" s="54" t="n">
        <f aca="false">AC138*5000</f>
        <v>0</v>
      </c>
    </row>
    <row r="139" customFormat="false" ht="15" hidden="false" customHeight="true" outlineLevel="0" collapsed="false">
      <c r="B139" s="102"/>
      <c r="C139" s="14"/>
      <c r="D139" s="103"/>
      <c r="E139" s="33"/>
      <c r="F139" s="104"/>
      <c r="G139" s="33"/>
      <c r="H139" s="104"/>
      <c r="I139" s="36"/>
      <c r="J139" s="32"/>
      <c r="K139" s="32"/>
      <c r="L139" s="32"/>
      <c r="M139" s="103"/>
      <c r="N139" s="105"/>
      <c r="O139" s="106"/>
      <c r="P139" s="103"/>
      <c r="Q139" s="33"/>
      <c r="R139" s="38"/>
      <c r="S139" s="108"/>
      <c r="T139" s="109"/>
      <c r="U139" s="103"/>
      <c r="V139" s="103"/>
      <c r="W139" s="103"/>
      <c r="X139" s="111"/>
      <c r="Y139" s="111"/>
      <c r="Z139" s="111"/>
      <c r="AA139" s="103"/>
      <c r="AB139" s="53"/>
      <c r="AC139" s="54"/>
      <c r="AD139" s="54"/>
      <c r="AE139" s="54"/>
      <c r="AF139" s="54"/>
      <c r="AG139" s="54"/>
      <c r="AH139" s="54"/>
    </row>
    <row r="140" customFormat="false" ht="15" hidden="false" customHeight="true" outlineLevel="0" collapsed="false">
      <c r="B140" s="102"/>
      <c r="C140" s="14"/>
      <c r="D140" s="103"/>
      <c r="E140" s="33"/>
      <c r="F140" s="104"/>
      <c r="G140" s="33"/>
      <c r="H140" s="104"/>
      <c r="I140" s="36" t="n">
        <f aca="false">I138/2</f>
        <v>0</v>
      </c>
      <c r="J140" s="32"/>
      <c r="K140" s="32"/>
      <c r="L140" s="32"/>
      <c r="M140" s="37"/>
      <c r="N140" s="105"/>
      <c r="O140" s="38" t="n">
        <f aca="false">O138/500</f>
        <v>0</v>
      </c>
      <c r="P140" s="103"/>
      <c r="Q140" s="33"/>
      <c r="R140" s="38"/>
      <c r="S140" s="108"/>
      <c r="T140" s="54" t="n">
        <f aca="false">(N138/15.4323584)*(S138/3.28083989501312)*0.1</f>
        <v>0</v>
      </c>
      <c r="U140" s="103"/>
      <c r="V140" s="103"/>
      <c r="W140" s="103"/>
      <c r="X140" s="111"/>
      <c r="Y140" s="111"/>
      <c r="Z140" s="111"/>
      <c r="AA140" s="103"/>
      <c r="AB140" s="53"/>
      <c r="AC140" s="54"/>
      <c r="AD140" s="54"/>
      <c r="AE140" s="54"/>
      <c r="AF140" s="54"/>
      <c r="AG140" s="54"/>
      <c r="AH140" s="54"/>
    </row>
    <row r="141" customFormat="false" ht="15" hidden="false" customHeight="true" outlineLevel="0" collapsed="false">
      <c r="B141" s="102" t="n">
        <v>46</v>
      </c>
      <c r="C141" s="14"/>
      <c r="D141" s="103"/>
      <c r="E141" s="33"/>
      <c r="F141" s="104" t="n">
        <f aca="false">E141/15432.3584</f>
        <v>0</v>
      </c>
      <c r="G141" s="33"/>
      <c r="H141" s="104" t="n">
        <f aca="false">G141*F141</f>
        <v>0</v>
      </c>
      <c r="I141" s="36" t="n">
        <f aca="false">IFERROR(15432.3584/G141,0)</f>
        <v>0</v>
      </c>
      <c r="J141" s="103"/>
      <c r="K141" s="32"/>
      <c r="L141" s="32"/>
      <c r="M141" s="103"/>
      <c r="N141" s="105"/>
      <c r="O141" s="106"/>
      <c r="P141" s="103"/>
      <c r="Q141" s="107"/>
      <c r="R141" s="38" t="n">
        <f aca="false">Q142/100</f>
        <v>0</v>
      </c>
      <c r="S141" s="108"/>
      <c r="T141" s="109" t="n">
        <f aca="false">(N141*S141)/1000</f>
        <v>0</v>
      </c>
      <c r="U141" s="103"/>
      <c r="V141" s="103"/>
      <c r="W141" s="103"/>
      <c r="X141" s="111"/>
      <c r="Y141" s="111"/>
      <c r="Z141" s="111"/>
      <c r="AA141" s="103"/>
      <c r="AB141" s="53"/>
      <c r="AC141" s="54" t="n">
        <f aca="false">R141+O143+H141+J142</f>
        <v>0</v>
      </c>
      <c r="AD141" s="54" t="n">
        <f aca="false">AC141*20</f>
        <v>0</v>
      </c>
      <c r="AE141" s="54" t="n">
        <f aca="false">AC141*50</f>
        <v>0</v>
      </c>
      <c r="AF141" s="54" t="n">
        <f aca="false">AC141*250</f>
        <v>0</v>
      </c>
      <c r="AG141" s="54" t="n">
        <f aca="false">AC141*1000</f>
        <v>0</v>
      </c>
      <c r="AH141" s="54" t="n">
        <f aca="false">AC141*5000</f>
        <v>0</v>
      </c>
    </row>
    <row r="142" customFormat="false" ht="15" hidden="false" customHeight="true" outlineLevel="0" collapsed="false">
      <c r="B142" s="102"/>
      <c r="C142" s="14"/>
      <c r="D142" s="103"/>
      <c r="E142" s="33"/>
      <c r="F142" s="104"/>
      <c r="G142" s="33"/>
      <c r="H142" s="104"/>
      <c r="I142" s="36"/>
      <c r="J142" s="32"/>
      <c r="K142" s="32"/>
      <c r="L142" s="32"/>
      <c r="M142" s="103"/>
      <c r="N142" s="105"/>
      <c r="O142" s="106"/>
      <c r="P142" s="103"/>
      <c r="Q142" s="33"/>
      <c r="R142" s="38"/>
      <c r="S142" s="108"/>
      <c r="T142" s="109"/>
      <c r="U142" s="103"/>
      <c r="V142" s="103"/>
      <c r="W142" s="103"/>
      <c r="X142" s="111"/>
      <c r="Y142" s="111"/>
      <c r="Z142" s="111"/>
      <c r="AA142" s="103"/>
      <c r="AB142" s="53"/>
      <c r="AC142" s="54"/>
      <c r="AD142" s="54"/>
      <c r="AE142" s="54"/>
      <c r="AF142" s="54"/>
      <c r="AG142" s="54"/>
      <c r="AH142" s="54"/>
    </row>
    <row r="143" customFormat="false" ht="15" hidden="false" customHeight="true" outlineLevel="0" collapsed="false">
      <c r="B143" s="102"/>
      <c r="C143" s="14"/>
      <c r="D143" s="103"/>
      <c r="E143" s="33"/>
      <c r="F143" s="104"/>
      <c r="G143" s="33"/>
      <c r="H143" s="104"/>
      <c r="I143" s="36" t="n">
        <f aca="false">I141/2</f>
        <v>0</v>
      </c>
      <c r="J143" s="32"/>
      <c r="K143" s="32"/>
      <c r="L143" s="32"/>
      <c r="M143" s="37"/>
      <c r="N143" s="105"/>
      <c r="O143" s="38" t="n">
        <f aca="false">O141/500</f>
        <v>0</v>
      </c>
      <c r="P143" s="103"/>
      <c r="Q143" s="33"/>
      <c r="R143" s="38"/>
      <c r="S143" s="108"/>
      <c r="T143" s="54" t="n">
        <f aca="false">(N141/15.4323584)*(S141/3.28083989501312)*0.1</f>
        <v>0</v>
      </c>
      <c r="U143" s="103"/>
      <c r="V143" s="103"/>
      <c r="W143" s="103"/>
      <c r="X143" s="111"/>
      <c r="Y143" s="111"/>
      <c r="Z143" s="111"/>
      <c r="AA143" s="103"/>
      <c r="AB143" s="53"/>
      <c r="AC143" s="54"/>
      <c r="AD143" s="54"/>
      <c r="AE143" s="54"/>
      <c r="AF143" s="54"/>
      <c r="AG143" s="54"/>
      <c r="AH143" s="54"/>
    </row>
    <row r="144" customFormat="false" ht="15" hidden="false" customHeight="true" outlineLevel="0" collapsed="false">
      <c r="B144" s="102" t="n">
        <v>47</v>
      </c>
      <c r="C144" s="14"/>
      <c r="D144" s="103"/>
      <c r="E144" s="33"/>
      <c r="F144" s="104" t="n">
        <f aca="false">E144/15432.3584</f>
        <v>0</v>
      </c>
      <c r="G144" s="33"/>
      <c r="H144" s="104" t="n">
        <f aca="false">G144*F144</f>
        <v>0</v>
      </c>
      <c r="I144" s="36" t="n">
        <f aca="false">IFERROR(15432.3584/G144,0)</f>
        <v>0</v>
      </c>
      <c r="J144" s="103"/>
      <c r="K144" s="32"/>
      <c r="L144" s="32"/>
      <c r="M144" s="103"/>
      <c r="N144" s="105"/>
      <c r="O144" s="106"/>
      <c r="P144" s="103"/>
      <c r="Q144" s="107"/>
      <c r="R144" s="38" t="n">
        <f aca="false">Q145/100</f>
        <v>0</v>
      </c>
      <c r="S144" s="108"/>
      <c r="T144" s="109" t="n">
        <f aca="false">(N144*S144)/1000</f>
        <v>0</v>
      </c>
      <c r="U144" s="103"/>
      <c r="V144" s="103"/>
      <c r="W144" s="103"/>
      <c r="X144" s="111"/>
      <c r="Y144" s="111"/>
      <c r="Z144" s="111"/>
      <c r="AA144" s="103"/>
      <c r="AB144" s="53"/>
      <c r="AC144" s="54" t="n">
        <f aca="false">R144+O146+H144+J145</f>
        <v>0</v>
      </c>
      <c r="AD144" s="54" t="n">
        <f aca="false">AC144*20</f>
        <v>0</v>
      </c>
      <c r="AE144" s="54" t="n">
        <f aca="false">AC144*50</f>
        <v>0</v>
      </c>
      <c r="AF144" s="54" t="n">
        <f aca="false">AC144*250</f>
        <v>0</v>
      </c>
      <c r="AG144" s="54" t="n">
        <f aca="false">AC144*1000</f>
        <v>0</v>
      </c>
      <c r="AH144" s="54" t="n">
        <f aca="false">AC144*5000</f>
        <v>0</v>
      </c>
    </row>
    <row r="145" customFormat="false" ht="15" hidden="false" customHeight="true" outlineLevel="0" collapsed="false">
      <c r="B145" s="102"/>
      <c r="C145" s="14"/>
      <c r="D145" s="103"/>
      <c r="E145" s="33"/>
      <c r="F145" s="104"/>
      <c r="G145" s="33"/>
      <c r="H145" s="104"/>
      <c r="I145" s="36"/>
      <c r="J145" s="32"/>
      <c r="K145" s="32"/>
      <c r="L145" s="32"/>
      <c r="M145" s="103"/>
      <c r="N145" s="105"/>
      <c r="O145" s="106"/>
      <c r="P145" s="103"/>
      <c r="Q145" s="33"/>
      <c r="R145" s="38"/>
      <c r="S145" s="108"/>
      <c r="T145" s="109"/>
      <c r="U145" s="103"/>
      <c r="V145" s="103"/>
      <c r="W145" s="103"/>
      <c r="X145" s="111"/>
      <c r="Y145" s="111"/>
      <c r="Z145" s="111"/>
      <c r="AA145" s="103"/>
      <c r="AB145" s="53"/>
      <c r="AC145" s="54"/>
      <c r="AD145" s="54"/>
      <c r="AE145" s="54"/>
      <c r="AF145" s="54"/>
      <c r="AG145" s="54"/>
      <c r="AH145" s="54"/>
    </row>
    <row r="146" customFormat="false" ht="15" hidden="false" customHeight="true" outlineLevel="0" collapsed="false">
      <c r="B146" s="102"/>
      <c r="C146" s="14"/>
      <c r="D146" s="103"/>
      <c r="E146" s="33"/>
      <c r="F146" s="104"/>
      <c r="G146" s="33"/>
      <c r="H146" s="104"/>
      <c r="I146" s="36" t="n">
        <f aca="false">I144/2</f>
        <v>0</v>
      </c>
      <c r="J146" s="32"/>
      <c r="K146" s="32"/>
      <c r="L146" s="32"/>
      <c r="M146" s="37"/>
      <c r="N146" s="105"/>
      <c r="O146" s="38" t="n">
        <f aca="false">O144/500</f>
        <v>0</v>
      </c>
      <c r="P146" s="103"/>
      <c r="Q146" s="33"/>
      <c r="R146" s="38"/>
      <c r="S146" s="108"/>
      <c r="T146" s="54" t="n">
        <f aca="false">(N144/15.4323584)*(S144/3.28083989501312)*0.1</f>
        <v>0</v>
      </c>
      <c r="U146" s="103"/>
      <c r="V146" s="103"/>
      <c r="W146" s="103"/>
      <c r="X146" s="111"/>
      <c r="Y146" s="111"/>
      <c r="Z146" s="111"/>
      <c r="AA146" s="103"/>
      <c r="AB146" s="53"/>
      <c r="AC146" s="54"/>
      <c r="AD146" s="54"/>
      <c r="AE146" s="54"/>
      <c r="AF146" s="54"/>
      <c r="AG146" s="54"/>
      <c r="AH146" s="54"/>
    </row>
    <row r="147" customFormat="false" ht="15" hidden="false" customHeight="true" outlineLevel="0" collapsed="false">
      <c r="B147" s="102" t="n">
        <v>48</v>
      </c>
      <c r="C147" s="14"/>
      <c r="D147" s="103"/>
      <c r="E147" s="33"/>
      <c r="F147" s="104" t="n">
        <f aca="false">E147/15432.3584</f>
        <v>0</v>
      </c>
      <c r="G147" s="33"/>
      <c r="H147" s="104" t="n">
        <f aca="false">G147*F147</f>
        <v>0</v>
      </c>
      <c r="I147" s="36" t="n">
        <f aca="false">IFERROR(15432.3584/G147,0)</f>
        <v>0</v>
      </c>
      <c r="J147" s="103"/>
      <c r="K147" s="32"/>
      <c r="L147" s="32"/>
      <c r="M147" s="103"/>
      <c r="N147" s="105"/>
      <c r="O147" s="106"/>
      <c r="P147" s="103"/>
      <c r="Q147" s="107"/>
      <c r="R147" s="38" t="n">
        <f aca="false">Q148/100</f>
        <v>0</v>
      </c>
      <c r="S147" s="108"/>
      <c r="T147" s="109" t="n">
        <f aca="false">(N147*S147)/1000</f>
        <v>0</v>
      </c>
      <c r="U147" s="103"/>
      <c r="V147" s="103"/>
      <c r="W147" s="103"/>
      <c r="X147" s="111"/>
      <c r="Y147" s="111"/>
      <c r="Z147" s="111"/>
      <c r="AA147" s="103"/>
      <c r="AB147" s="53"/>
      <c r="AC147" s="54" t="n">
        <f aca="false">R147+O149+H147+J148</f>
        <v>0</v>
      </c>
      <c r="AD147" s="54" t="n">
        <f aca="false">AC147*20</f>
        <v>0</v>
      </c>
      <c r="AE147" s="54" t="n">
        <f aca="false">AC147*50</f>
        <v>0</v>
      </c>
      <c r="AF147" s="54" t="n">
        <f aca="false">AC147*250</f>
        <v>0</v>
      </c>
      <c r="AG147" s="54" t="n">
        <f aca="false">AC147*1000</f>
        <v>0</v>
      </c>
      <c r="AH147" s="54" t="n">
        <f aca="false">AC147*5000</f>
        <v>0</v>
      </c>
    </row>
    <row r="148" customFormat="false" ht="15" hidden="false" customHeight="true" outlineLevel="0" collapsed="false">
      <c r="B148" s="102"/>
      <c r="C148" s="14"/>
      <c r="D148" s="103"/>
      <c r="E148" s="33"/>
      <c r="F148" s="104"/>
      <c r="G148" s="33"/>
      <c r="H148" s="104"/>
      <c r="I148" s="36"/>
      <c r="J148" s="32"/>
      <c r="K148" s="32"/>
      <c r="L148" s="32"/>
      <c r="M148" s="103"/>
      <c r="N148" s="105"/>
      <c r="O148" s="106"/>
      <c r="P148" s="103"/>
      <c r="Q148" s="33"/>
      <c r="R148" s="38"/>
      <c r="S148" s="108"/>
      <c r="T148" s="109"/>
      <c r="U148" s="103"/>
      <c r="V148" s="103"/>
      <c r="W148" s="103"/>
      <c r="X148" s="111"/>
      <c r="Y148" s="111"/>
      <c r="Z148" s="111"/>
      <c r="AA148" s="103"/>
      <c r="AB148" s="53"/>
      <c r="AC148" s="54"/>
      <c r="AD148" s="54"/>
      <c r="AE148" s="54"/>
      <c r="AF148" s="54"/>
      <c r="AG148" s="54"/>
      <c r="AH148" s="54"/>
    </row>
    <row r="149" customFormat="false" ht="15" hidden="false" customHeight="true" outlineLevel="0" collapsed="false">
      <c r="B149" s="102"/>
      <c r="C149" s="14"/>
      <c r="D149" s="103"/>
      <c r="E149" s="33"/>
      <c r="F149" s="104"/>
      <c r="G149" s="33"/>
      <c r="H149" s="104"/>
      <c r="I149" s="36" t="n">
        <f aca="false">I147/2</f>
        <v>0</v>
      </c>
      <c r="J149" s="32"/>
      <c r="K149" s="32"/>
      <c r="L149" s="32"/>
      <c r="M149" s="37"/>
      <c r="N149" s="105"/>
      <c r="O149" s="38" t="n">
        <f aca="false">O147/500</f>
        <v>0</v>
      </c>
      <c r="P149" s="103"/>
      <c r="Q149" s="33"/>
      <c r="R149" s="38"/>
      <c r="S149" s="108"/>
      <c r="T149" s="54" t="n">
        <f aca="false">(N147/15.4323584)*(S147/3.28083989501312)*0.1</f>
        <v>0</v>
      </c>
      <c r="U149" s="103"/>
      <c r="V149" s="103"/>
      <c r="W149" s="103"/>
      <c r="X149" s="111"/>
      <c r="Y149" s="111"/>
      <c r="Z149" s="111"/>
      <c r="AA149" s="103"/>
      <c r="AB149" s="53"/>
      <c r="AC149" s="54"/>
      <c r="AD149" s="54"/>
      <c r="AE149" s="54"/>
      <c r="AF149" s="54"/>
      <c r="AG149" s="54"/>
      <c r="AH149" s="54"/>
    </row>
    <row r="150" customFormat="false" ht="15" hidden="false" customHeight="true" outlineLevel="0" collapsed="false">
      <c r="B150" s="102" t="n">
        <v>49</v>
      </c>
      <c r="C150" s="14"/>
      <c r="D150" s="103"/>
      <c r="E150" s="33"/>
      <c r="F150" s="104" t="n">
        <f aca="false">E150/15432.3584</f>
        <v>0</v>
      </c>
      <c r="G150" s="33"/>
      <c r="H150" s="104" t="n">
        <f aca="false">G150*F150</f>
        <v>0</v>
      </c>
      <c r="I150" s="36" t="n">
        <f aca="false">IFERROR(15432.3584/G150,0)</f>
        <v>0</v>
      </c>
      <c r="J150" s="103"/>
      <c r="K150" s="32"/>
      <c r="L150" s="32"/>
      <c r="M150" s="103"/>
      <c r="N150" s="105"/>
      <c r="O150" s="106"/>
      <c r="P150" s="103"/>
      <c r="Q150" s="107"/>
      <c r="R150" s="38" t="n">
        <f aca="false">Q151/100</f>
        <v>0</v>
      </c>
      <c r="S150" s="108"/>
      <c r="T150" s="109" t="n">
        <f aca="false">(N150*S150)/1000</f>
        <v>0</v>
      </c>
      <c r="U150" s="103"/>
      <c r="V150" s="103"/>
      <c r="W150" s="103"/>
      <c r="X150" s="111"/>
      <c r="Y150" s="111"/>
      <c r="Z150" s="111"/>
      <c r="AA150" s="103"/>
      <c r="AB150" s="53"/>
      <c r="AC150" s="54" t="n">
        <f aca="false">R150+O152+H150+J151</f>
        <v>0</v>
      </c>
      <c r="AD150" s="54" t="n">
        <f aca="false">AC150*20</f>
        <v>0</v>
      </c>
      <c r="AE150" s="54" t="n">
        <f aca="false">AC150*50</f>
        <v>0</v>
      </c>
      <c r="AF150" s="54" t="n">
        <f aca="false">AC150*250</f>
        <v>0</v>
      </c>
      <c r="AG150" s="54" t="n">
        <f aca="false">AC150*1000</f>
        <v>0</v>
      </c>
      <c r="AH150" s="54" t="n">
        <f aca="false">AC150*5000</f>
        <v>0</v>
      </c>
    </row>
    <row r="151" customFormat="false" ht="15" hidden="false" customHeight="true" outlineLevel="0" collapsed="false">
      <c r="B151" s="102"/>
      <c r="C151" s="14"/>
      <c r="D151" s="103"/>
      <c r="E151" s="33"/>
      <c r="F151" s="104"/>
      <c r="G151" s="33"/>
      <c r="H151" s="104"/>
      <c r="I151" s="36"/>
      <c r="J151" s="32"/>
      <c r="K151" s="32"/>
      <c r="L151" s="32"/>
      <c r="M151" s="103"/>
      <c r="N151" s="105"/>
      <c r="O151" s="106"/>
      <c r="P151" s="103"/>
      <c r="Q151" s="33"/>
      <c r="R151" s="38"/>
      <c r="S151" s="108"/>
      <c r="T151" s="109"/>
      <c r="U151" s="103"/>
      <c r="V151" s="103"/>
      <c r="W151" s="103"/>
      <c r="X151" s="111"/>
      <c r="Y151" s="111"/>
      <c r="Z151" s="111"/>
      <c r="AA151" s="103"/>
      <c r="AB151" s="53"/>
      <c r="AC151" s="54"/>
      <c r="AD151" s="54"/>
      <c r="AE151" s="54"/>
      <c r="AF151" s="54"/>
      <c r="AG151" s="54"/>
      <c r="AH151" s="54"/>
    </row>
    <row r="152" customFormat="false" ht="15" hidden="false" customHeight="true" outlineLevel="0" collapsed="false">
      <c r="B152" s="102"/>
      <c r="C152" s="14"/>
      <c r="D152" s="103"/>
      <c r="E152" s="33"/>
      <c r="F152" s="104"/>
      <c r="G152" s="33"/>
      <c r="H152" s="104"/>
      <c r="I152" s="36" t="n">
        <f aca="false">I150/2</f>
        <v>0</v>
      </c>
      <c r="J152" s="32"/>
      <c r="K152" s="32"/>
      <c r="L152" s="32"/>
      <c r="M152" s="37"/>
      <c r="N152" s="105"/>
      <c r="O152" s="38" t="n">
        <f aca="false">O150/500</f>
        <v>0</v>
      </c>
      <c r="P152" s="103"/>
      <c r="Q152" s="33"/>
      <c r="R152" s="38"/>
      <c r="S152" s="108"/>
      <c r="T152" s="54" t="n">
        <f aca="false">(N150/15.4323584)*(S150/3.28083989501312)*0.1</f>
        <v>0</v>
      </c>
      <c r="U152" s="103"/>
      <c r="V152" s="103"/>
      <c r="W152" s="103"/>
      <c r="X152" s="111"/>
      <c r="Y152" s="111"/>
      <c r="Z152" s="111"/>
      <c r="AA152" s="103"/>
      <c r="AB152" s="53"/>
      <c r="AC152" s="54"/>
      <c r="AD152" s="54"/>
      <c r="AE152" s="54"/>
      <c r="AF152" s="54"/>
      <c r="AG152" s="54"/>
      <c r="AH152" s="54"/>
    </row>
    <row r="153" customFormat="false" ht="15" hidden="false" customHeight="true" outlineLevel="0" collapsed="false">
      <c r="B153" s="102" t="n">
        <v>50</v>
      </c>
      <c r="C153" s="14"/>
      <c r="D153" s="103"/>
      <c r="E153" s="33"/>
      <c r="F153" s="104" t="n">
        <f aca="false">E153/15432.3584</f>
        <v>0</v>
      </c>
      <c r="G153" s="33"/>
      <c r="H153" s="104" t="n">
        <f aca="false">G153*F153</f>
        <v>0</v>
      </c>
      <c r="I153" s="36" t="n">
        <f aca="false">IFERROR(15432.3584/G153,0)</f>
        <v>0</v>
      </c>
      <c r="J153" s="103"/>
      <c r="K153" s="32"/>
      <c r="L153" s="32"/>
      <c r="M153" s="103"/>
      <c r="N153" s="105"/>
      <c r="O153" s="106"/>
      <c r="P153" s="103"/>
      <c r="Q153" s="107"/>
      <c r="R153" s="38" t="n">
        <f aca="false">Q154/100</f>
        <v>0</v>
      </c>
      <c r="S153" s="108"/>
      <c r="T153" s="109" t="n">
        <f aca="false">(N153*S153)/1000</f>
        <v>0</v>
      </c>
      <c r="U153" s="103"/>
      <c r="V153" s="103"/>
      <c r="W153" s="103"/>
      <c r="X153" s="111"/>
      <c r="Y153" s="111"/>
      <c r="Z153" s="111"/>
      <c r="AA153" s="103"/>
      <c r="AB153" s="53"/>
      <c r="AC153" s="54" t="n">
        <f aca="false">R153+O155+H153+J154</f>
        <v>0</v>
      </c>
      <c r="AD153" s="54" t="n">
        <f aca="false">AC153*20</f>
        <v>0</v>
      </c>
      <c r="AE153" s="54" t="n">
        <f aca="false">AC153*50</f>
        <v>0</v>
      </c>
      <c r="AF153" s="54" t="n">
        <f aca="false">AC153*250</f>
        <v>0</v>
      </c>
      <c r="AG153" s="54" t="n">
        <f aca="false">AC153*1000</f>
        <v>0</v>
      </c>
      <c r="AH153" s="54" t="n">
        <f aca="false">AC153*5000</f>
        <v>0</v>
      </c>
    </row>
    <row r="154" customFormat="false" ht="15" hidden="false" customHeight="true" outlineLevel="0" collapsed="false">
      <c r="B154" s="102"/>
      <c r="C154" s="14"/>
      <c r="D154" s="103"/>
      <c r="E154" s="33"/>
      <c r="F154" s="104"/>
      <c r="G154" s="33"/>
      <c r="H154" s="104"/>
      <c r="I154" s="36"/>
      <c r="J154" s="32"/>
      <c r="K154" s="32"/>
      <c r="L154" s="32"/>
      <c r="M154" s="103"/>
      <c r="N154" s="105"/>
      <c r="O154" s="106"/>
      <c r="P154" s="103"/>
      <c r="Q154" s="33"/>
      <c r="R154" s="38"/>
      <c r="S154" s="108"/>
      <c r="T154" s="109"/>
      <c r="U154" s="103"/>
      <c r="V154" s="103"/>
      <c r="W154" s="103"/>
      <c r="X154" s="111"/>
      <c r="Y154" s="111"/>
      <c r="Z154" s="111"/>
      <c r="AA154" s="103"/>
      <c r="AB154" s="53"/>
      <c r="AC154" s="54"/>
      <c r="AD154" s="54"/>
      <c r="AE154" s="54"/>
      <c r="AF154" s="54"/>
      <c r="AG154" s="54"/>
      <c r="AH154" s="54"/>
    </row>
    <row r="155" customFormat="false" ht="15" hidden="false" customHeight="true" outlineLevel="0" collapsed="false">
      <c r="B155" s="102"/>
      <c r="C155" s="14"/>
      <c r="D155" s="103"/>
      <c r="E155" s="33"/>
      <c r="F155" s="104"/>
      <c r="G155" s="33"/>
      <c r="H155" s="104"/>
      <c r="I155" s="36" t="n">
        <f aca="false">I153/2</f>
        <v>0</v>
      </c>
      <c r="J155" s="32"/>
      <c r="K155" s="32"/>
      <c r="L155" s="32"/>
      <c r="M155" s="37"/>
      <c r="N155" s="105"/>
      <c r="O155" s="38" t="n">
        <f aca="false">O153/500</f>
        <v>0</v>
      </c>
      <c r="P155" s="103"/>
      <c r="Q155" s="33"/>
      <c r="R155" s="38"/>
      <c r="S155" s="108"/>
      <c r="T155" s="54" t="n">
        <f aca="false">(N153/15.4323584)*(S153/3.28083989501312)*0.1</f>
        <v>0</v>
      </c>
      <c r="U155" s="103"/>
      <c r="V155" s="103"/>
      <c r="W155" s="103"/>
      <c r="X155" s="111"/>
      <c r="Y155" s="111"/>
      <c r="Z155" s="111"/>
      <c r="AA155" s="103"/>
      <c r="AB155" s="53"/>
      <c r="AC155" s="54"/>
      <c r="AD155" s="54"/>
      <c r="AE155" s="54"/>
      <c r="AF155" s="54"/>
      <c r="AG155" s="54"/>
      <c r="AH155" s="54"/>
    </row>
    <row r="156" customFormat="false" ht="15" hidden="false" customHeight="true" outlineLevel="0" collapsed="false">
      <c r="B156" s="102" t="n">
        <v>51</v>
      </c>
      <c r="C156" s="14"/>
      <c r="D156" s="103"/>
      <c r="E156" s="33"/>
      <c r="F156" s="104" t="n">
        <f aca="false">E156/15432.3584</f>
        <v>0</v>
      </c>
      <c r="G156" s="33"/>
      <c r="H156" s="104" t="n">
        <f aca="false">G156*F156</f>
        <v>0</v>
      </c>
      <c r="I156" s="36" t="n">
        <f aca="false">IFERROR(15432.3584/G156,0)</f>
        <v>0</v>
      </c>
      <c r="J156" s="103"/>
      <c r="K156" s="32"/>
      <c r="L156" s="32"/>
      <c r="M156" s="103"/>
      <c r="N156" s="105"/>
      <c r="O156" s="106"/>
      <c r="P156" s="103"/>
      <c r="Q156" s="107"/>
      <c r="R156" s="38" t="n">
        <f aca="false">Q157/100</f>
        <v>0</v>
      </c>
      <c r="S156" s="108"/>
      <c r="T156" s="109" t="n">
        <f aca="false">(N156*S156)/1000</f>
        <v>0</v>
      </c>
      <c r="U156" s="103"/>
      <c r="V156" s="103"/>
      <c r="W156" s="103"/>
      <c r="X156" s="111"/>
      <c r="Y156" s="111"/>
      <c r="Z156" s="111"/>
      <c r="AA156" s="103"/>
      <c r="AB156" s="53"/>
      <c r="AC156" s="54" t="n">
        <f aca="false">R156+O158+H156+J157</f>
        <v>0</v>
      </c>
      <c r="AD156" s="54" t="n">
        <f aca="false">AC156*20</f>
        <v>0</v>
      </c>
      <c r="AE156" s="54" t="n">
        <f aca="false">AC156*50</f>
        <v>0</v>
      </c>
      <c r="AF156" s="54" t="n">
        <f aca="false">AC156*250</f>
        <v>0</v>
      </c>
      <c r="AG156" s="54" t="n">
        <f aca="false">AC156*1000</f>
        <v>0</v>
      </c>
      <c r="AH156" s="54" t="n">
        <f aca="false">AC156*5000</f>
        <v>0</v>
      </c>
    </row>
    <row r="157" customFormat="false" ht="15" hidden="false" customHeight="true" outlineLevel="0" collapsed="false">
      <c r="B157" s="102"/>
      <c r="C157" s="14"/>
      <c r="D157" s="103"/>
      <c r="E157" s="33"/>
      <c r="F157" s="104"/>
      <c r="G157" s="33"/>
      <c r="H157" s="104"/>
      <c r="I157" s="36"/>
      <c r="J157" s="32"/>
      <c r="K157" s="32"/>
      <c r="L157" s="32"/>
      <c r="M157" s="103"/>
      <c r="N157" s="105"/>
      <c r="O157" s="106"/>
      <c r="P157" s="103"/>
      <c r="Q157" s="33"/>
      <c r="R157" s="38"/>
      <c r="S157" s="108"/>
      <c r="T157" s="109"/>
      <c r="U157" s="103"/>
      <c r="V157" s="103"/>
      <c r="W157" s="103"/>
      <c r="X157" s="111"/>
      <c r="Y157" s="111"/>
      <c r="Z157" s="111"/>
      <c r="AA157" s="103"/>
      <c r="AB157" s="53"/>
      <c r="AC157" s="54"/>
      <c r="AD157" s="54"/>
      <c r="AE157" s="54"/>
      <c r="AF157" s="54"/>
      <c r="AG157" s="54"/>
      <c r="AH157" s="54"/>
    </row>
    <row r="158" customFormat="false" ht="15" hidden="false" customHeight="true" outlineLevel="0" collapsed="false">
      <c r="B158" s="102"/>
      <c r="C158" s="14"/>
      <c r="D158" s="103"/>
      <c r="E158" s="33"/>
      <c r="F158" s="104"/>
      <c r="G158" s="33"/>
      <c r="H158" s="104"/>
      <c r="I158" s="36" t="n">
        <f aca="false">I156/2</f>
        <v>0</v>
      </c>
      <c r="J158" s="32"/>
      <c r="K158" s="32"/>
      <c r="L158" s="32"/>
      <c r="M158" s="37"/>
      <c r="N158" s="105"/>
      <c r="O158" s="38" t="n">
        <f aca="false">O156/500</f>
        <v>0</v>
      </c>
      <c r="P158" s="103"/>
      <c r="Q158" s="33"/>
      <c r="R158" s="38"/>
      <c r="S158" s="108"/>
      <c r="T158" s="54" t="n">
        <f aca="false">(N156/15.4323584)*(S156/3.28083989501312)*0.1</f>
        <v>0</v>
      </c>
      <c r="U158" s="103"/>
      <c r="V158" s="103"/>
      <c r="W158" s="103"/>
      <c r="X158" s="111"/>
      <c r="Y158" s="111"/>
      <c r="Z158" s="111"/>
      <c r="AA158" s="103"/>
      <c r="AB158" s="53"/>
      <c r="AC158" s="54"/>
      <c r="AD158" s="54"/>
      <c r="AE158" s="54"/>
      <c r="AF158" s="54"/>
      <c r="AG158" s="54"/>
      <c r="AH158" s="54"/>
    </row>
    <row r="159" customFormat="false" ht="15" hidden="false" customHeight="true" outlineLevel="0" collapsed="false">
      <c r="B159" s="102" t="n">
        <v>52</v>
      </c>
      <c r="C159" s="14"/>
      <c r="D159" s="103"/>
      <c r="E159" s="33"/>
      <c r="F159" s="104" t="n">
        <f aca="false">E159/15432.3584</f>
        <v>0</v>
      </c>
      <c r="G159" s="33"/>
      <c r="H159" s="104" t="n">
        <f aca="false">G159*F159</f>
        <v>0</v>
      </c>
      <c r="I159" s="36" t="n">
        <f aca="false">IFERROR(15432.3584/G159,0)</f>
        <v>0</v>
      </c>
      <c r="J159" s="103"/>
      <c r="K159" s="32"/>
      <c r="L159" s="32"/>
      <c r="M159" s="103"/>
      <c r="N159" s="105"/>
      <c r="O159" s="106"/>
      <c r="P159" s="103"/>
      <c r="Q159" s="107"/>
      <c r="R159" s="38" t="n">
        <f aca="false">Q160/100</f>
        <v>0</v>
      </c>
      <c r="S159" s="108"/>
      <c r="T159" s="109" t="n">
        <f aca="false">(N159*S159)/1000</f>
        <v>0</v>
      </c>
      <c r="U159" s="103"/>
      <c r="V159" s="103"/>
      <c r="W159" s="103"/>
      <c r="X159" s="111"/>
      <c r="Y159" s="111"/>
      <c r="Z159" s="111"/>
      <c r="AA159" s="103"/>
      <c r="AB159" s="53"/>
      <c r="AC159" s="54" t="n">
        <f aca="false">R159+O161+H159+J160</f>
        <v>0</v>
      </c>
      <c r="AD159" s="54" t="n">
        <f aca="false">AC159*20</f>
        <v>0</v>
      </c>
      <c r="AE159" s="54" t="n">
        <f aca="false">AC159*50</f>
        <v>0</v>
      </c>
      <c r="AF159" s="54" t="n">
        <f aca="false">AC159*250</f>
        <v>0</v>
      </c>
      <c r="AG159" s="54" t="n">
        <f aca="false">AC159*1000</f>
        <v>0</v>
      </c>
      <c r="AH159" s="54" t="n">
        <f aca="false">AC159*5000</f>
        <v>0</v>
      </c>
    </row>
    <row r="160" customFormat="false" ht="15" hidden="false" customHeight="true" outlineLevel="0" collapsed="false">
      <c r="B160" s="102"/>
      <c r="C160" s="14"/>
      <c r="D160" s="103"/>
      <c r="E160" s="33"/>
      <c r="F160" s="104"/>
      <c r="G160" s="33"/>
      <c r="H160" s="104"/>
      <c r="I160" s="36"/>
      <c r="J160" s="32"/>
      <c r="K160" s="32"/>
      <c r="L160" s="32"/>
      <c r="M160" s="103"/>
      <c r="N160" s="105"/>
      <c r="O160" s="106"/>
      <c r="P160" s="103"/>
      <c r="Q160" s="33"/>
      <c r="R160" s="38"/>
      <c r="S160" s="108"/>
      <c r="T160" s="109"/>
      <c r="U160" s="103"/>
      <c r="V160" s="103"/>
      <c r="W160" s="103"/>
      <c r="X160" s="111"/>
      <c r="Y160" s="111"/>
      <c r="Z160" s="111"/>
      <c r="AA160" s="103"/>
      <c r="AB160" s="53"/>
      <c r="AC160" s="54"/>
      <c r="AD160" s="54"/>
      <c r="AE160" s="54"/>
      <c r="AF160" s="54"/>
      <c r="AG160" s="54"/>
      <c r="AH160" s="54"/>
    </row>
    <row r="161" customFormat="false" ht="15" hidden="false" customHeight="true" outlineLevel="0" collapsed="false">
      <c r="B161" s="102"/>
      <c r="C161" s="14"/>
      <c r="D161" s="103"/>
      <c r="E161" s="33"/>
      <c r="F161" s="104"/>
      <c r="G161" s="33"/>
      <c r="H161" s="104"/>
      <c r="I161" s="36" t="n">
        <f aca="false">I159/2</f>
        <v>0</v>
      </c>
      <c r="J161" s="32"/>
      <c r="K161" s="32"/>
      <c r="L161" s="32"/>
      <c r="M161" s="37"/>
      <c r="N161" s="105"/>
      <c r="O161" s="38" t="n">
        <f aca="false">O159/500</f>
        <v>0</v>
      </c>
      <c r="P161" s="103"/>
      <c r="Q161" s="33"/>
      <c r="R161" s="38"/>
      <c r="S161" s="108"/>
      <c r="T161" s="54" t="n">
        <f aca="false">(N159/15.4323584)*(S159/3.28083989501312)*0.1</f>
        <v>0</v>
      </c>
      <c r="U161" s="103"/>
      <c r="V161" s="103"/>
      <c r="W161" s="103"/>
      <c r="X161" s="111"/>
      <c r="Y161" s="111"/>
      <c r="Z161" s="111"/>
      <c r="AA161" s="103"/>
      <c r="AB161" s="53"/>
      <c r="AC161" s="54"/>
      <c r="AD161" s="54"/>
      <c r="AE161" s="54"/>
      <c r="AF161" s="54"/>
      <c r="AG161" s="54"/>
      <c r="AH161" s="54"/>
    </row>
    <row r="162" customFormat="false" ht="15" hidden="false" customHeight="true" outlineLevel="0" collapsed="false">
      <c r="B162" s="102" t="n">
        <v>53</v>
      </c>
      <c r="C162" s="14"/>
      <c r="D162" s="103"/>
      <c r="E162" s="33"/>
      <c r="F162" s="104" t="n">
        <f aca="false">E162/15432.3584</f>
        <v>0</v>
      </c>
      <c r="G162" s="33"/>
      <c r="H162" s="104" t="n">
        <f aca="false">G162*F162</f>
        <v>0</v>
      </c>
      <c r="I162" s="36" t="n">
        <f aca="false">IFERROR(15432.3584/G162,0)</f>
        <v>0</v>
      </c>
      <c r="J162" s="103"/>
      <c r="K162" s="32"/>
      <c r="L162" s="32"/>
      <c r="M162" s="103"/>
      <c r="N162" s="105"/>
      <c r="O162" s="106"/>
      <c r="P162" s="103"/>
      <c r="Q162" s="107"/>
      <c r="R162" s="38" t="n">
        <f aca="false">Q163/100</f>
        <v>0</v>
      </c>
      <c r="S162" s="108"/>
      <c r="T162" s="109" t="n">
        <f aca="false">(N162*S162)/1000</f>
        <v>0</v>
      </c>
      <c r="U162" s="103"/>
      <c r="V162" s="103"/>
      <c r="W162" s="103"/>
      <c r="X162" s="111"/>
      <c r="Y162" s="111"/>
      <c r="Z162" s="111"/>
      <c r="AA162" s="103"/>
      <c r="AB162" s="53"/>
      <c r="AC162" s="54" t="n">
        <f aca="false">R162+O164+H162+J163</f>
        <v>0</v>
      </c>
      <c r="AD162" s="54" t="n">
        <f aca="false">AC162*20</f>
        <v>0</v>
      </c>
      <c r="AE162" s="54" t="n">
        <f aca="false">AC162*50</f>
        <v>0</v>
      </c>
      <c r="AF162" s="54" t="n">
        <f aca="false">AC162*250</f>
        <v>0</v>
      </c>
      <c r="AG162" s="54" t="n">
        <f aca="false">AC162*1000</f>
        <v>0</v>
      </c>
      <c r="AH162" s="54" t="n">
        <f aca="false">AC162*5000</f>
        <v>0</v>
      </c>
    </row>
    <row r="163" customFormat="false" ht="15" hidden="false" customHeight="true" outlineLevel="0" collapsed="false">
      <c r="B163" s="102"/>
      <c r="C163" s="14"/>
      <c r="D163" s="103"/>
      <c r="E163" s="33"/>
      <c r="F163" s="104"/>
      <c r="G163" s="33"/>
      <c r="H163" s="104"/>
      <c r="I163" s="36"/>
      <c r="J163" s="32"/>
      <c r="K163" s="32"/>
      <c r="L163" s="32"/>
      <c r="M163" s="103"/>
      <c r="N163" s="105"/>
      <c r="O163" s="106"/>
      <c r="P163" s="103"/>
      <c r="Q163" s="33"/>
      <c r="R163" s="38"/>
      <c r="S163" s="108"/>
      <c r="T163" s="109"/>
      <c r="U163" s="103"/>
      <c r="V163" s="103"/>
      <c r="W163" s="103"/>
      <c r="X163" s="111"/>
      <c r="Y163" s="111"/>
      <c r="Z163" s="111"/>
      <c r="AA163" s="103"/>
      <c r="AB163" s="53"/>
      <c r="AC163" s="54"/>
      <c r="AD163" s="54"/>
      <c r="AE163" s="54"/>
      <c r="AF163" s="54"/>
      <c r="AG163" s="54"/>
      <c r="AH163" s="54"/>
    </row>
    <row r="164" customFormat="false" ht="15" hidden="false" customHeight="true" outlineLevel="0" collapsed="false">
      <c r="B164" s="102"/>
      <c r="C164" s="14"/>
      <c r="D164" s="103"/>
      <c r="E164" s="33"/>
      <c r="F164" s="104"/>
      <c r="G164" s="33"/>
      <c r="H164" s="104"/>
      <c r="I164" s="36" t="n">
        <f aca="false">I162/2</f>
        <v>0</v>
      </c>
      <c r="J164" s="32"/>
      <c r="K164" s="32"/>
      <c r="L164" s="32"/>
      <c r="M164" s="37"/>
      <c r="N164" s="105"/>
      <c r="O164" s="38" t="n">
        <f aca="false">O162/500</f>
        <v>0</v>
      </c>
      <c r="P164" s="103"/>
      <c r="Q164" s="33"/>
      <c r="R164" s="38"/>
      <c r="S164" s="108"/>
      <c r="T164" s="54" t="n">
        <f aca="false">(N162/15.4323584)*(S162/3.28083989501312)*0.1</f>
        <v>0</v>
      </c>
      <c r="U164" s="103"/>
      <c r="V164" s="103"/>
      <c r="W164" s="103"/>
      <c r="X164" s="111"/>
      <c r="Y164" s="111"/>
      <c r="Z164" s="111"/>
      <c r="AA164" s="103"/>
      <c r="AB164" s="53"/>
      <c r="AC164" s="54"/>
      <c r="AD164" s="54"/>
      <c r="AE164" s="54"/>
      <c r="AF164" s="54"/>
      <c r="AG164" s="54"/>
      <c r="AH164" s="54"/>
    </row>
    <row r="165" customFormat="false" ht="15" hidden="false" customHeight="true" outlineLevel="0" collapsed="false">
      <c r="B165" s="102" t="n">
        <v>54</v>
      </c>
      <c r="C165" s="14"/>
      <c r="D165" s="103"/>
      <c r="E165" s="33"/>
      <c r="F165" s="104" t="n">
        <f aca="false">E165/15432.3584</f>
        <v>0</v>
      </c>
      <c r="G165" s="33"/>
      <c r="H165" s="104" t="n">
        <f aca="false">G165*F165</f>
        <v>0</v>
      </c>
      <c r="I165" s="36" t="n">
        <f aca="false">IFERROR(15432.3584/G165,0)</f>
        <v>0</v>
      </c>
      <c r="J165" s="103"/>
      <c r="K165" s="32"/>
      <c r="L165" s="32"/>
      <c r="M165" s="103"/>
      <c r="N165" s="105"/>
      <c r="O165" s="106"/>
      <c r="P165" s="103"/>
      <c r="Q165" s="107"/>
      <c r="R165" s="38" t="n">
        <f aca="false">Q166/100</f>
        <v>0</v>
      </c>
      <c r="S165" s="108"/>
      <c r="T165" s="109" t="n">
        <f aca="false">(N165*S165)/1000</f>
        <v>0</v>
      </c>
      <c r="U165" s="103"/>
      <c r="V165" s="103"/>
      <c r="W165" s="103"/>
      <c r="X165" s="111"/>
      <c r="Y165" s="111"/>
      <c r="Z165" s="111"/>
      <c r="AA165" s="103"/>
      <c r="AB165" s="53"/>
      <c r="AC165" s="54" t="n">
        <f aca="false">R165+O167+H165+J166</f>
        <v>0</v>
      </c>
      <c r="AD165" s="54" t="n">
        <f aca="false">AC165*20</f>
        <v>0</v>
      </c>
      <c r="AE165" s="54" t="n">
        <f aca="false">AC165*50</f>
        <v>0</v>
      </c>
      <c r="AF165" s="54" t="n">
        <f aca="false">AC165*250</f>
        <v>0</v>
      </c>
      <c r="AG165" s="54" t="n">
        <f aca="false">AC165*1000</f>
        <v>0</v>
      </c>
      <c r="AH165" s="54" t="n">
        <f aca="false">AC165*5000</f>
        <v>0</v>
      </c>
    </row>
    <row r="166" customFormat="false" ht="15" hidden="false" customHeight="true" outlineLevel="0" collapsed="false">
      <c r="B166" s="102"/>
      <c r="C166" s="14"/>
      <c r="D166" s="103"/>
      <c r="E166" s="33"/>
      <c r="F166" s="104"/>
      <c r="G166" s="33"/>
      <c r="H166" s="104"/>
      <c r="I166" s="36"/>
      <c r="J166" s="32"/>
      <c r="K166" s="32"/>
      <c r="L166" s="32"/>
      <c r="M166" s="103"/>
      <c r="N166" s="105"/>
      <c r="O166" s="106"/>
      <c r="P166" s="103"/>
      <c r="Q166" s="33"/>
      <c r="R166" s="38"/>
      <c r="S166" s="108"/>
      <c r="T166" s="109"/>
      <c r="U166" s="103"/>
      <c r="V166" s="103"/>
      <c r="W166" s="103"/>
      <c r="X166" s="111"/>
      <c r="Y166" s="111"/>
      <c r="Z166" s="111"/>
      <c r="AA166" s="103"/>
      <c r="AB166" s="53"/>
      <c r="AC166" s="54"/>
      <c r="AD166" s="54"/>
      <c r="AE166" s="54"/>
      <c r="AF166" s="54"/>
      <c r="AG166" s="54"/>
      <c r="AH166" s="54"/>
    </row>
    <row r="167" customFormat="false" ht="15" hidden="false" customHeight="true" outlineLevel="0" collapsed="false">
      <c r="B167" s="102"/>
      <c r="C167" s="14"/>
      <c r="D167" s="103"/>
      <c r="E167" s="33"/>
      <c r="F167" s="104"/>
      <c r="G167" s="33"/>
      <c r="H167" s="104"/>
      <c r="I167" s="36" t="n">
        <f aca="false">I165/2</f>
        <v>0</v>
      </c>
      <c r="J167" s="32"/>
      <c r="K167" s="32"/>
      <c r="L167" s="32"/>
      <c r="M167" s="37"/>
      <c r="N167" s="105"/>
      <c r="O167" s="38" t="n">
        <f aca="false">O165/500</f>
        <v>0</v>
      </c>
      <c r="P167" s="103"/>
      <c r="Q167" s="33"/>
      <c r="R167" s="38"/>
      <c r="S167" s="108"/>
      <c r="T167" s="54" t="n">
        <f aca="false">(N165/15.4323584)*(S165/3.28083989501312)*0.1</f>
        <v>0</v>
      </c>
      <c r="U167" s="103"/>
      <c r="V167" s="103"/>
      <c r="W167" s="103"/>
      <c r="X167" s="111"/>
      <c r="Y167" s="111"/>
      <c r="Z167" s="111"/>
      <c r="AA167" s="103"/>
      <c r="AB167" s="53"/>
      <c r="AC167" s="54"/>
      <c r="AD167" s="54"/>
      <c r="AE167" s="54"/>
      <c r="AF167" s="54"/>
      <c r="AG167" s="54"/>
      <c r="AH167" s="54"/>
    </row>
    <row r="168" customFormat="false" ht="15" hidden="false" customHeight="true" outlineLevel="0" collapsed="false">
      <c r="B168" s="102" t="n">
        <v>55</v>
      </c>
      <c r="C168" s="14"/>
      <c r="D168" s="103"/>
      <c r="E168" s="33"/>
      <c r="F168" s="104" t="n">
        <f aca="false">E168/15432.3584</f>
        <v>0</v>
      </c>
      <c r="G168" s="33"/>
      <c r="H168" s="104" t="n">
        <f aca="false">G168*F168</f>
        <v>0</v>
      </c>
      <c r="I168" s="36" t="n">
        <f aca="false">IFERROR(15432.3584/G168,0)</f>
        <v>0</v>
      </c>
      <c r="J168" s="103"/>
      <c r="K168" s="32"/>
      <c r="L168" s="32"/>
      <c r="M168" s="103"/>
      <c r="N168" s="105"/>
      <c r="O168" s="106"/>
      <c r="P168" s="103"/>
      <c r="Q168" s="107"/>
      <c r="R168" s="38" t="n">
        <f aca="false">Q169/100</f>
        <v>0</v>
      </c>
      <c r="S168" s="108"/>
      <c r="T168" s="109" t="n">
        <f aca="false">(N168*S168)/1000</f>
        <v>0</v>
      </c>
      <c r="U168" s="103"/>
      <c r="V168" s="103"/>
      <c r="W168" s="103"/>
      <c r="X168" s="111"/>
      <c r="Y168" s="111"/>
      <c r="Z168" s="111"/>
      <c r="AA168" s="103"/>
      <c r="AB168" s="53"/>
      <c r="AC168" s="54" t="n">
        <f aca="false">R168+O170+H168+J169</f>
        <v>0</v>
      </c>
      <c r="AD168" s="54" t="n">
        <f aca="false">AC168*20</f>
        <v>0</v>
      </c>
      <c r="AE168" s="54" t="n">
        <f aca="false">AC168*50</f>
        <v>0</v>
      </c>
      <c r="AF168" s="54" t="n">
        <f aca="false">AC168*250</f>
        <v>0</v>
      </c>
      <c r="AG168" s="54" t="n">
        <f aca="false">AC168*1000</f>
        <v>0</v>
      </c>
      <c r="AH168" s="54" t="n">
        <f aca="false">AC168*5000</f>
        <v>0</v>
      </c>
    </row>
    <row r="169" customFormat="false" ht="15" hidden="false" customHeight="true" outlineLevel="0" collapsed="false">
      <c r="B169" s="102"/>
      <c r="C169" s="14"/>
      <c r="D169" s="103"/>
      <c r="E169" s="33"/>
      <c r="F169" s="104"/>
      <c r="G169" s="33"/>
      <c r="H169" s="104"/>
      <c r="I169" s="36"/>
      <c r="J169" s="32"/>
      <c r="K169" s="32"/>
      <c r="L169" s="32"/>
      <c r="M169" s="103"/>
      <c r="N169" s="105"/>
      <c r="O169" s="106"/>
      <c r="P169" s="103"/>
      <c r="Q169" s="33"/>
      <c r="R169" s="38"/>
      <c r="S169" s="108"/>
      <c r="T169" s="109"/>
      <c r="U169" s="103"/>
      <c r="V169" s="103"/>
      <c r="W169" s="103"/>
      <c r="X169" s="111"/>
      <c r="Y169" s="111"/>
      <c r="Z169" s="111"/>
      <c r="AA169" s="103"/>
      <c r="AB169" s="53"/>
      <c r="AC169" s="54"/>
      <c r="AD169" s="54"/>
      <c r="AE169" s="54"/>
      <c r="AF169" s="54"/>
      <c r="AG169" s="54"/>
      <c r="AH169" s="54"/>
    </row>
    <row r="170" customFormat="false" ht="15" hidden="false" customHeight="true" outlineLevel="0" collapsed="false">
      <c r="B170" s="102"/>
      <c r="C170" s="14"/>
      <c r="D170" s="103"/>
      <c r="E170" s="33"/>
      <c r="F170" s="104"/>
      <c r="G170" s="33"/>
      <c r="H170" s="104"/>
      <c r="I170" s="36" t="n">
        <f aca="false">I168/2</f>
        <v>0</v>
      </c>
      <c r="J170" s="32"/>
      <c r="K170" s="32"/>
      <c r="L170" s="32"/>
      <c r="M170" s="37"/>
      <c r="N170" s="105"/>
      <c r="O170" s="38" t="n">
        <f aca="false">O168/500</f>
        <v>0</v>
      </c>
      <c r="P170" s="103"/>
      <c r="Q170" s="33"/>
      <c r="R170" s="38"/>
      <c r="S170" s="108"/>
      <c r="T170" s="54" t="n">
        <f aca="false">(N168/15.4323584)*(S168/3.28083989501312)*0.1</f>
        <v>0</v>
      </c>
      <c r="U170" s="103"/>
      <c r="V170" s="103"/>
      <c r="W170" s="103"/>
      <c r="X170" s="111"/>
      <c r="Y170" s="111"/>
      <c r="Z170" s="111"/>
      <c r="AA170" s="103"/>
      <c r="AB170" s="53"/>
      <c r="AC170" s="54"/>
      <c r="AD170" s="54"/>
      <c r="AE170" s="54"/>
      <c r="AF170" s="54"/>
      <c r="AG170" s="54"/>
      <c r="AH170" s="54"/>
    </row>
    <row r="171" customFormat="false" ht="15" hidden="false" customHeight="true" outlineLevel="0" collapsed="false">
      <c r="B171" s="102" t="n">
        <v>56</v>
      </c>
      <c r="C171" s="14"/>
      <c r="D171" s="103"/>
      <c r="E171" s="33"/>
      <c r="F171" s="104" t="n">
        <f aca="false">E171/15432.3584</f>
        <v>0</v>
      </c>
      <c r="G171" s="33"/>
      <c r="H171" s="104" t="n">
        <f aca="false">G171*F171</f>
        <v>0</v>
      </c>
      <c r="I171" s="36" t="n">
        <f aca="false">IFERROR(15432.3584/G171,0)</f>
        <v>0</v>
      </c>
      <c r="J171" s="103"/>
      <c r="K171" s="32"/>
      <c r="L171" s="32"/>
      <c r="M171" s="103"/>
      <c r="N171" s="105"/>
      <c r="O171" s="106"/>
      <c r="P171" s="103"/>
      <c r="Q171" s="107"/>
      <c r="R171" s="38" t="n">
        <f aca="false">Q172/100</f>
        <v>0</v>
      </c>
      <c r="S171" s="108"/>
      <c r="T171" s="109" t="n">
        <f aca="false">(N171*S171)/1000</f>
        <v>0</v>
      </c>
      <c r="U171" s="103"/>
      <c r="V171" s="103"/>
      <c r="W171" s="103"/>
      <c r="X171" s="111"/>
      <c r="Y171" s="111"/>
      <c r="Z171" s="111"/>
      <c r="AA171" s="103"/>
      <c r="AB171" s="53"/>
      <c r="AC171" s="54" t="n">
        <f aca="false">R171+O173+H171+J172</f>
        <v>0</v>
      </c>
      <c r="AD171" s="54" t="n">
        <f aca="false">AC171*20</f>
        <v>0</v>
      </c>
      <c r="AE171" s="54" t="n">
        <f aca="false">AC171*50</f>
        <v>0</v>
      </c>
      <c r="AF171" s="54" t="n">
        <f aca="false">AC171*250</f>
        <v>0</v>
      </c>
      <c r="AG171" s="54" t="n">
        <f aca="false">AC171*1000</f>
        <v>0</v>
      </c>
      <c r="AH171" s="54" t="n">
        <f aca="false">AC171*5000</f>
        <v>0</v>
      </c>
    </row>
    <row r="172" customFormat="false" ht="15" hidden="false" customHeight="true" outlineLevel="0" collapsed="false">
      <c r="B172" s="102"/>
      <c r="C172" s="14"/>
      <c r="D172" s="103"/>
      <c r="E172" s="33"/>
      <c r="F172" s="104"/>
      <c r="G172" s="33"/>
      <c r="H172" s="104"/>
      <c r="I172" s="36"/>
      <c r="J172" s="32"/>
      <c r="K172" s="32"/>
      <c r="L172" s="32"/>
      <c r="M172" s="103"/>
      <c r="N172" s="105"/>
      <c r="O172" s="106"/>
      <c r="P172" s="103"/>
      <c r="Q172" s="33"/>
      <c r="R172" s="38"/>
      <c r="S172" s="108"/>
      <c r="T172" s="109"/>
      <c r="U172" s="103"/>
      <c r="V172" s="103"/>
      <c r="W172" s="103"/>
      <c r="X172" s="111"/>
      <c r="Y172" s="111"/>
      <c r="Z172" s="111"/>
      <c r="AA172" s="103"/>
      <c r="AB172" s="53"/>
      <c r="AC172" s="54"/>
      <c r="AD172" s="54"/>
      <c r="AE172" s="54"/>
      <c r="AF172" s="54"/>
      <c r="AG172" s="54"/>
      <c r="AH172" s="54"/>
    </row>
    <row r="173" customFormat="false" ht="15" hidden="false" customHeight="true" outlineLevel="0" collapsed="false">
      <c r="B173" s="102"/>
      <c r="C173" s="14"/>
      <c r="D173" s="103"/>
      <c r="E173" s="33"/>
      <c r="F173" s="104"/>
      <c r="G173" s="33"/>
      <c r="H173" s="104"/>
      <c r="I173" s="36" t="n">
        <f aca="false">I171/2</f>
        <v>0</v>
      </c>
      <c r="J173" s="32"/>
      <c r="K173" s="32"/>
      <c r="L173" s="32"/>
      <c r="M173" s="37"/>
      <c r="N173" s="105"/>
      <c r="O173" s="38" t="n">
        <f aca="false">O171/500</f>
        <v>0</v>
      </c>
      <c r="P173" s="103"/>
      <c r="Q173" s="33"/>
      <c r="R173" s="38"/>
      <c r="S173" s="108"/>
      <c r="T173" s="54" t="n">
        <f aca="false">(N171/15.4323584)*(S171/3.28083989501312)*0.1</f>
        <v>0</v>
      </c>
      <c r="U173" s="103"/>
      <c r="V173" s="103"/>
      <c r="W173" s="103"/>
      <c r="X173" s="111"/>
      <c r="Y173" s="111"/>
      <c r="Z173" s="111"/>
      <c r="AA173" s="103"/>
      <c r="AB173" s="53"/>
      <c r="AC173" s="54"/>
      <c r="AD173" s="54"/>
      <c r="AE173" s="54"/>
      <c r="AF173" s="54"/>
      <c r="AG173" s="54"/>
      <c r="AH173" s="54"/>
    </row>
    <row r="174" customFormat="false" ht="15" hidden="false" customHeight="true" outlineLevel="0" collapsed="false">
      <c r="B174" s="102" t="n">
        <v>57</v>
      </c>
      <c r="C174" s="14"/>
      <c r="D174" s="103"/>
      <c r="E174" s="33"/>
      <c r="F174" s="104" t="n">
        <f aca="false">E174/15432.3584</f>
        <v>0</v>
      </c>
      <c r="G174" s="33"/>
      <c r="H174" s="104" t="n">
        <f aca="false">G174*F174</f>
        <v>0</v>
      </c>
      <c r="I174" s="36" t="n">
        <f aca="false">IFERROR(15432.3584/G174,0)</f>
        <v>0</v>
      </c>
      <c r="J174" s="103"/>
      <c r="K174" s="32"/>
      <c r="L174" s="32"/>
      <c r="M174" s="103"/>
      <c r="N174" s="105"/>
      <c r="O174" s="106"/>
      <c r="P174" s="103"/>
      <c r="Q174" s="107"/>
      <c r="R174" s="38" t="n">
        <f aca="false">Q175/100</f>
        <v>0</v>
      </c>
      <c r="S174" s="108"/>
      <c r="T174" s="109" t="n">
        <f aca="false">(N174*S174)/1000</f>
        <v>0</v>
      </c>
      <c r="U174" s="103"/>
      <c r="V174" s="103"/>
      <c r="W174" s="103"/>
      <c r="X174" s="111"/>
      <c r="Y174" s="111"/>
      <c r="Z174" s="111"/>
      <c r="AA174" s="103"/>
      <c r="AB174" s="53"/>
      <c r="AC174" s="54" t="n">
        <f aca="false">R174+O176+H174+J175</f>
        <v>0</v>
      </c>
      <c r="AD174" s="54" t="n">
        <f aca="false">AC174*20</f>
        <v>0</v>
      </c>
      <c r="AE174" s="54" t="n">
        <f aca="false">AC174*50</f>
        <v>0</v>
      </c>
      <c r="AF174" s="54" t="n">
        <f aca="false">AC174*250</f>
        <v>0</v>
      </c>
      <c r="AG174" s="54" t="n">
        <f aca="false">AC174*1000</f>
        <v>0</v>
      </c>
      <c r="AH174" s="54" t="n">
        <f aca="false">AC174*5000</f>
        <v>0</v>
      </c>
    </row>
    <row r="175" customFormat="false" ht="15" hidden="false" customHeight="true" outlineLevel="0" collapsed="false">
      <c r="B175" s="102"/>
      <c r="C175" s="14"/>
      <c r="D175" s="103"/>
      <c r="E175" s="33"/>
      <c r="F175" s="104"/>
      <c r="G175" s="33"/>
      <c r="H175" s="104"/>
      <c r="I175" s="36"/>
      <c r="J175" s="32"/>
      <c r="K175" s="32"/>
      <c r="L175" s="32"/>
      <c r="M175" s="103"/>
      <c r="N175" s="105"/>
      <c r="O175" s="106"/>
      <c r="P175" s="103"/>
      <c r="Q175" s="33"/>
      <c r="R175" s="38"/>
      <c r="S175" s="108"/>
      <c r="T175" s="109"/>
      <c r="U175" s="103"/>
      <c r="V175" s="103"/>
      <c r="W175" s="103"/>
      <c r="X175" s="111"/>
      <c r="Y175" s="111"/>
      <c r="Z175" s="111"/>
      <c r="AA175" s="103"/>
      <c r="AB175" s="53"/>
      <c r="AC175" s="54"/>
      <c r="AD175" s="54"/>
      <c r="AE175" s="54"/>
      <c r="AF175" s="54"/>
      <c r="AG175" s="54"/>
      <c r="AH175" s="54"/>
    </row>
    <row r="176" customFormat="false" ht="15" hidden="false" customHeight="true" outlineLevel="0" collapsed="false">
      <c r="B176" s="102"/>
      <c r="C176" s="14"/>
      <c r="D176" s="103"/>
      <c r="E176" s="33"/>
      <c r="F176" s="104"/>
      <c r="G176" s="33"/>
      <c r="H176" s="104"/>
      <c r="I176" s="36" t="n">
        <f aca="false">I174/2</f>
        <v>0</v>
      </c>
      <c r="J176" s="32"/>
      <c r="K176" s="32"/>
      <c r="L176" s="32"/>
      <c r="M176" s="37"/>
      <c r="N176" s="105"/>
      <c r="O176" s="38" t="n">
        <f aca="false">O174/500</f>
        <v>0</v>
      </c>
      <c r="P176" s="103"/>
      <c r="Q176" s="33"/>
      <c r="R176" s="38"/>
      <c r="S176" s="108"/>
      <c r="T176" s="54" t="n">
        <f aca="false">(N174/15.4323584)*(S174/3.28083989501312)*0.1</f>
        <v>0</v>
      </c>
      <c r="U176" s="103"/>
      <c r="V176" s="103"/>
      <c r="W176" s="103"/>
      <c r="X176" s="111"/>
      <c r="Y176" s="111"/>
      <c r="Z176" s="111"/>
      <c r="AA176" s="103"/>
      <c r="AB176" s="53"/>
      <c r="AC176" s="54"/>
      <c r="AD176" s="54"/>
      <c r="AE176" s="54"/>
      <c r="AF176" s="54"/>
      <c r="AG176" s="54"/>
      <c r="AH176" s="54"/>
    </row>
    <row r="177" customFormat="false" ht="15" hidden="false" customHeight="true" outlineLevel="0" collapsed="false">
      <c r="B177" s="102" t="n">
        <v>58</v>
      </c>
      <c r="C177" s="14"/>
      <c r="D177" s="103"/>
      <c r="E177" s="33"/>
      <c r="F177" s="104" t="n">
        <f aca="false">E177/15432.3584</f>
        <v>0</v>
      </c>
      <c r="G177" s="33"/>
      <c r="H177" s="104" t="n">
        <f aca="false">G177*F177</f>
        <v>0</v>
      </c>
      <c r="I177" s="36" t="n">
        <f aca="false">IFERROR(15432.3584/G177,0)</f>
        <v>0</v>
      </c>
      <c r="J177" s="103"/>
      <c r="K177" s="32"/>
      <c r="L177" s="32"/>
      <c r="M177" s="103"/>
      <c r="N177" s="105"/>
      <c r="O177" s="106"/>
      <c r="P177" s="103"/>
      <c r="Q177" s="107"/>
      <c r="R177" s="38" t="n">
        <f aca="false">Q178/100</f>
        <v>0</v>
      </c>
      <c r="S177" s="108"/>
      <c r="T177" s="109" t="n">
        <f aca="false">(N177*S177)/1000</f>
        <v>0</v>
      </c>
      <c r="U177" s="103"/>
      <c r="V177" s="103"/>
      <c r="W177" s="103"/>
      <c r="X177" s="111"/>
      <c r="Y177" s="111"/>
      <c r="Z177" s="111"/>
      <c r="AA177" s="103"/>
      <c r="AB177" s="53"/>
      <c r="AC177" s="54" t="n">
        <f aca="false">R177+O179+H177+J178</f>
        <v>0</v>
      </c>
      <c r="AD177" s="54" t="n">
        <f aca="false">AC177*20</f>
        <v>0</v>
      </c>
      <c r="AE177" s="54" t="n">
        <f aca="false">AC177*50</f>
        <v>0</v>
      </c>
      <c r="AF177" s="54" t="n">
        <f aca="false">AC177*250</f>
        <v>0</v>
      </c>
      <c r="AG177" s="54" t="n">
        <f aca="false">AC177*1000</f>
        <v>0</v>
      </c>
      <c r="AH177" s="54" t="n">
        <f aca="false">AC177*5000</f>
        <v>0</v>
      </c>
    </row>
    <row r="178" customFormat="false" ht="15" hidden="false" customHeight="true" outlineLevel="0" collapsed="false">
      <c r="B178" s="102"/>
      <c r="C178" s="14"/>
      <c r="D178" s="103"/>
      <c r="E178" s="33"/>
      <c r="F178" s="104"/>
      <c r="G178" s="33"/>
      <c r="H178" s="104"/>
      <c r="I178" s="36"/>
      <c r="J178" s="32"/>
      <c r="K178" s="32"/>
      <c r="L178" s="32"/>
      <c r="M178" s="103"/>
      <c r="N178" s="105"/>
      <c r="O178" s="106"/>
      <c r="P178" s="103"/>
      <c r="Q178" s="33"/>
      <c r="R178" s="38"/>
      <c r="S178" s="108"/>
      <c r="T178" s="109"/>
      <c r="U178" s="103"/>
      <c r="V178" s="103"/>
      <c r="W178" s="103"/>
      <c r="X178" s="111"/>
      <c r="Y178" s="111"/>
      <c r="Z178" s="111"/>
      <c r="AA178" s="103"/>
      <c r="AB178" s="53"/>
      <c r="AC178" s="54"/>
      <c r="AD178" s="54"/>
      <c r="AE178" s="54"/>
      <c r="AF178" s="54"/>
      <c r="AG178" s="54"/>
      <c r="AH178" s="54"/>
    </row>
    <row r="179" customFormat="false" ht="15" hidden="false" customHeight="true" outlineLevel="0" collapsed="false">
      <c r="B179" s="102"/>
      <c r="C179" s="14"/>
      <c r="D179" s="103"/>
      <c r="E179" s="33"/>
      <c r="F179" s="104"/>
      <c r="G179" s="33"/>
      <c r="H179" s="104"/>
      <c r="I179" s="36" t="n">
        <f aca="false">I177/2</f>
        <v>0</v>
      </c>
      <c r="J179" s="32"/>
      <c r="K179" s="32"/>
      <c r="L179" s="32"/>
      <c r="M179" s="37"/>
      <c r="N179" s="105"/>
      <c r="O179" s="38" t="n">
        <f aca="false">O177/500</f>
        <v>0</v>
      </c>
      <c r="P179" s="103"/>
      <c r="Q179" s="33"/>
      <c r="R179" s="38"/>
      <c r="S179" s="108"/>
      <c r="T179" s="54" t="n">
        <f aca="false">(N177/15.4323584)*(S177/3.28083989501312)*0.1</f>
        <v>0</v>
      </c>
      <c r="U179" s="103"/>
      <c r="V179" s="103"/>
      <c r="W179" s="103"/>
      <c r="X179" s="111"/>
      <c r="Y179" s="111"/>
      <c r="Z179" s="111"/>
      <c r="AA179" s="103"/>
      <c r="AB179" s="53"/>
      <c r="AC179" s="54"/>
      <c r="AD179" s="54"/>
      <c r="AE179" s="54"/>
      <c r="AF179" s="54"/>
      <c r="AG179" s="54"/>
      <c r="AH179" s="54"/>
    </row>
    <row r="180" customFormat="false" ht="15" hidden="false" customHeight="true" outlineLevel="0" collapsed="false">
      <c r="B180" s="102" t="n">
        <v>59</v>
      </c>
      <c r="C180" s="14"/>
      <c r="D180" s="103"/>
      <c r="E180" s="33"/>
      <c r="F180" s="104" t="n">
        <f aca="false">E180/15432.3584</f>
        <v>0</v>
      </c>
      <c r="G180" s="33"/>
      <c r="H180" s="104" t="n">
        <f aca="false">G180*F180</f>
        <v>0</v>
      </c>
      <c r="I180" s="36" t="n">
        <f aca="false">IFERROR(15432.3584/G180,0)</f>
        <v>0</v>
      </c>
      <c r="J180" s="103"/>
      <c r="K180" s="32"/>
      <c r="L180" s="32"/>
      <c r="M180" s="103"/>
      <c r="N180" s="105"/>
      <c r="O180" s="106"/>
      <c r="P180" s="103"/>
      <c r="Q180" s="107"/>
      <c r="R180" s="38" t="n">
        <f aca="false">Q181/100</f>
        <v>0</v>
      </c>
      <c r="S180" s="108"/>
      <c r="T180" s="109" t="n">
        <f aca="false">(N180*S180)/1000</f>
        <v>0</v>
      </c>
      <c r="U180" s="103"/>
      <c r="V180" s="103"/>
      <c r="W180" s="103"/>
      <c r="X180" s="111"/>
      <c r="Y180" s="111"/>
      <c r="Z180" s="111"/>
      <c r="AA180" s="103"/>
      <c r="AB180" s="53"/>
      <c r="AC180" s="54" t="n">
        <f aca="false">R180+O182+H180+J181</f>
        <v>0</v>
      </c>
      <c r="AD180" s="54" t="n">
        <f aca="false">AC180*20</f>
        <v>0</v>
      </c>
      <c r="AE180" s="54" t="n">
        <f aca="false">AC180*50</f>
        <v>0</v>
      </c>
      <c r="AF180" s="54" t="n">
        <f aca="false">AC180*250</f>
        <v>0</v>
      </c>
      <c r="AG180" s="54" t="n">
        <f aca="false">AC180*1000</f>
        <v>0</v>
      </c>
      <c r="AH180" s="54" t="n">
        <f aca="false">AC180*5000</f>
        <v>0</v>
      </c>
    </row>
    <row r="181" customFormat="false" ht="15" hidden="false" customHeight="true" outlineLevel="0" collapsed="false">
      <c r="B181" s="102"/>
      <c r="C181" s="14"/>
      <c r="D181" s="103"/>
      <c r="E181" s="33"/>
      <c r="F181" s="104"/>
      <c r="G181" s="33"/>
      <c r="H181" s="104"/>
      <c r="I181" s="36"/>
      <c r="J181" s="32"/>
      <c r="K181" s="32"/>
      <c r="L181" s="32"/>
      <c r="M181" s="103"/>
      <c r="N181" s="105"/>
      <c r="O181" s="106"/>
      <c r="P181" s="103"/>
      <c r="Q181" s="33"/>
      <c r="R181" s="38"/>
      <c r="S181" s="108"/>
      <c r="T181" s="109"/>
      <c r="U181" s="103"/>
      <c r="V181" s="103"/>
      <c r="W181" s="103"/>
      <c r="X181" s="111"/>
      <c r="Y181" s="111"/>
      <c r="Z181" s="111"/>
      <c r="AA181" s="103"/>
      <c r="AB181" s="53"/>
      <c r="AC181" s="54"/>
      <c r="AD181" s="54"/>
      <c r="AE181" s="54"/>
      <c r="AF181" s="54"/>
      <c r="AG181" s="54"/>
      <c r="AH181" s="54"/>
    </row>
    <row r="182" customFormat="false" ht="15" hidden="false" customHeight="true" outlineLevel="0" collapsed="false">
      <c r="B182" s="102"/>
      <c r="C182" s="14"/>
      <c r="D182" s="103"/>
      <c r="E182" s="33"/>
      <c r="F182" s="104"/>
      <c r="G182" s="33"/>
      <c r="H182" s="104"/>
      <c r="I182" s="36" t="n">
        <f aca="false">I180/2</f>
        <v>0</v>
      </c>
      <c r="J182" s="32"/>
      <c r="K182" s="32"/>
      <c r="L182" s="32"/>
      <c r="M182" s="37"/>
      <c r="N182" s="105"/>
      <c r="O182" s="38" t="n">
        <f aca="false">O180/500</f>
        <v>0</v>
      </c>
      <c r="P182" s="103"/>
      <c r="Q182" s="33"/>
      <c r="R182" s="38"/>
      <c r="S182" s="108"/>
      <c r="T182" s="54" t="n">
        <f aca="false">(N180/15.4323584)*(S180/3.28083989501312)*0.1</f>
        <v>0</v>
      </c>
      <c r="U182" s="103"/>
      <c r="V182" s="103"/>
      <c r="W182" s="103"/>
      <c r="X182" s="111"/>
      <c r="Y182" s="111"/>
      <c r="Z182" s="111"/>
      <c r="AA182" s="103"/>
      <c r="AB182" s="53"/>
      <c r="AC182" s="54"/>
      <c r="AD182" s="54"/>
      <c r="AE182" s="54"/>
      <c r="AF182" s="54"/>
      <c r="AG182" s="54"/>
      <c r="AH182" s="54"/>
    </row>
    <row r="183" customFormat="false" ht="15" hidden="false" customHeight="true" outlineLevel="0" collapsed="false">
      <c r="B183" s="102" t="n">
        <v>60</v>
      </c>
      <c r="C183" s="14"/>
      <c r="D183" s="103"/>
      <c r="E183" s="33"/>
      <c r="F183" s="104" t="n">
        <f aca="false">E183/15432.3584</f>
        <v>0</v>
      </c>
      <c r="G183" s="33"/>
      <c r="H183" s="104" t="n">
        <f aca="false">G183*F183</f>
        <v>0</v>
      </c>
      <c r="I183" s="36" t="n">
        <f aca="false">IFERROR(15432.3584/G183,0)</f>
        <v>0</v>
      </c>
      <c r="J183" s="103"/>
      <c r="K183" s="32"/>
      <c r="L183" s="32"/>
      <c r="M183" s="103"/>
      <c r="N183" s="105"/>
      <c r="O183" s="106"/>
      <c r="P183" s="103"/>
      <c r="Q183" s="107"/>
      <c r="R183" s="38" t="n">
        <f aca="false">Q184/100</f>
        <v>0</v>
      </c>
      <c r="S183" s="108"/>
      <c r="T183" s="109" t="n">
        <f aca="false">(N183*S183)/1000</f>
        <v>0</v>
      </c>
      <c r="U183" s="103"/>
      <c r="V183" s="103"/>
      <c r="W183" s="103"/>
      <c r="X183" s="111"/>
      <c r="Y183" s="111"/>
      <c r="Z183" s="111"/>
      <c r="AA183" s="103"/>
      <c r="AB183" s="53"/>
      <c r="AC183" s="54" t="n">
        <f aca="false">R183+O185+H183+J184</f>
        <v>0</v>
      </c>
      <c r="AD183" s="54" t="n">
        <f aca="false">AC183*20</f>
        <v>0</v>
      </c>
      <c r="AE183" s="54" t="n">
        <f aca="false">AC183*50</f>
        <v>0</v>
      </c>
      <c r="AF183" s="54" t="n">
        <f aca="false">AC183*250</f>
        <v>0</v>
      </c>
      <c r="AG183" s="54" t="n">
        <f aca="false">AC183*1000</f>
        <v>0</v>
      </c>
      <c r="AH183" s="54" t="n">
        <f aca="false">AC183*5000</f>
        <v>0</v>
      </c>
    </row>
    <row r="184" customFormat="false" ht="15" hidden="false" customHeight="true" outlineLevel="0" collapsed="false">
      <c r="B184" s="102"/>
      <c r="C184" s="14"/>
      <c r="D184" s="103"/>
      <c r="E184" s="33"/>
      <c r="F184" s="104"/>
      <c r="G184" s="33"/>
      <c r="H184" s="104"/>
      <c r="I184" s="36"/>
      <c r="J184" s="32"/>
      <c r="K184" s="32"/>
      <c r="L184" s="32"/>
      <c r="M184" s="103"/>
      <c r="N184" s="105"/>
      <c r="O184" s="106"/>
      <c r="P184" s="103"/>
      <c r="Q184" s="33"/>
      <c r="R184" s="38"/>
      <c r="S184" s="108"/>
      <c r="T184" s="109"/>
      <c r="U184" s="103"/>
      <c r="V184" s="103"/>
      <c r="W184" s="103"/>
      <c r="X184" s="111"/>
      <c r="Y184" s="111"/>
      <c r="Z184" s="111"/>
      <c r="AA184" s="103"/>
      <c r="AB184" s="53"/>
      <c r="AC184" s="54"/>
      <c r="AD184" s="54"/>
      <c r="AE184" s="54"/>
      <c r="AF184" s="54"/>
      <c r="AG184" s="54"/>
      <c r="AH184" s="54"/>
    </row>
    <row r="185" customFormat="false" ht="15" hidden="false" customHeight="true" outlineLevel="0" collapsed="false">
      <c r="B185" s="102"/>
      <c r="C185" s="14"/>
      <c r="D185" s="103"/>
      <c r="E185" s="33"/>
      <c r="F185" s="104"/>
      <c r="G185" s="33"/>
      <c r="H185" s="104"/>
      <c r="I185" s="36" t="n">
        <f aca="false">I183/2</f>
        <v>0</v>
      </c>
      <c r="J185" s="32"/>
      <c r="K185" s="32"/>
      <c r="L185" s="32"/>
      <c r="M185" s="37"/>
      <c r="N185" s="105"/>
      <c r="O185" s="38" t="n">
        <f aca="false">O183/500</f>
        <v>0</v>
      </c>
      <c r="P185" s="103"/>
      <c r="Q185" s="33"/>
      <c r="R185" s="38"/>
      <c r="S185" s="108"/>
      <c r="T185" s="54" t="n">
        <f aca="false">(N183/15.4323584)*(S183/3.28083989501312)*0.1</f>
        <v>0</v>
      </c>
      <c r="U185" s="103"/>
      <c r="V185" s="103"/>
      <c r="W185" s="103"/>
      <c r="X185" s="111"/>
      <c r="Y185" s="111"/>
      <c r="Z185" s="111"/>
      <c r="AA185" s="103"/>
      <c r="AB185" s="53"/>
      <c r="AC185" s="54"/>
      <c r="AD185" s="54"/>
      <c r="AE185" s="54"/>
      <c r="AF185" s="54"/>
      <c r="AG185" s="54"/>
      <c r="AH185" s="54"/>
    </row>
    <row r="186" customFormat="false" ht="15" hidden="false" customHeight="true" outlineLevel="0" collapsed="false">
      <c r="B186" s="102" t="n">
        <v>61</v>
      </c>
      <c r="C186" s="14"/>
      <c r="D186" s="103"/>
      <c r="E186" s="33"/>
      <c r="F186" s="104" t="n">
        <f aca="false">E186/15432.3584</f>
        <v>0</v>
      </c>
      <c r="G186" s="33"/>
      <c r="H186" s="104" t="n">
        <f aca="false">G186*F186</f>
        <v>0</v>
      </c>
      <c r="I186" s="36" t="n">
        <f aca="false">IFERROR(15432.3584/G186,0)</f>
        <v>0</v>
      </c>
      <c r="J186" s="103"/>
      <c r="K186" s="32"/>
      <c r="L186" s="32"/>
      <c r="M186" s="103"/>
      <c r="N186" s="105"/>
      <c r="O186" s="106"/>
      <c r="P186" s="103"/>
      <c r="Q186" s="107"/>
      <c r="R186" s="38" t="n">
        <f aca="false">Q187/100</f>
        <v>0</v>
      </c>
      <c r="S186" s="108"/>
      <c r="T186" s="109" t="n">
        <f aca="false">(N186*S186)/1000</f>
        <v>0</v>
      </c>
      <c r="U186" s="103"/>
      <c r="V186" s="103"/>
      <c r="W186" s="103"/>
      <c r="X186" s="111"/>
      <c r="Y186" s="111"/>
      <c r="Z186" s="111"/>
      <c r="AA186" s="103"/>
      <c r="AB186" s="53"/>
      <c r="AC186" s="54" t="n">
        <f aca="false">R186+O188+H186+J187</f>
        <v>0</v>
      </c>
      <c r="AD186" s="54" t="n">
        <f aca="false">AC186*20</f>
        <v>0</v>
      </c>
      <c r="AE186" s="54" t="n">
        <f aca="false">AC186*50</f>
        <v>0</v>
      </c>
      <c r="AF186" s="54" t="n">
        <f aca="false">AC186*250</f>
        <v>0</v>
      </c>
      <c r="AG186" s="54" t="n">
        <f aca="false">AC186*1000</f>
        <v>0</v>
      </c>
      <c r="AH186" s="54" t="n">
        <f aca="false">AC186*5000</f>
        <v>0</v>
      </c>
    </row>
    <row r="187" customFormat="false" ht="15" hidden="false" customHeight="true" outlineLevel="0" collapsed="false">
      <c r="B187" s="102"/>
      <c r="C187" s="14"/>
      <c r="D187" s="103"/>
      <c r="E187" s="33"/>
      <c r="F187" s="104"/>
      <c r="G187" s="33"/>
      <c r="H187" s="104"/>
      <c r="I187" s="36"/>
      <c r="J187" s="32"/>
      <c r="K187" s="32"/>
      <c r="L187" s="32"/>
      <c r="M187" s="103"/>
      <c r="N187" s="105"/>
      <c r="O187" s="106"/>
      <c r="P187" s="103"/>
      <c r="Q187" s="33"/>
      <c r="R187" s="38"/>
      <c r="S187" s="108"/>
      <c r="T187" s="109"/>
      <c r="U187" s="103"/>
      <c r="V187" s="103"/>
      <c r="W187" s="103"/>
      <c r="X187" s="111"/>
      <c r="Y187" s="111"/>
      <c r="Z187" s="111"/>
      <c r="AA187" s="103"/>
      <c r="AB187" s="53"/>
      <c r="AC187" s="54"/>
      <c r="AD187" s="54"/>
      <c r="AE187" s="54"/>
      <c r="AF187" s="54"/>
      <c r="AG187" s="54"/>
      <c r="AH187" s="54"/>
    </row>
    <row r="188" customFormat="false" ht="15" hidden="false" customHeight="true" outlineLevel="0" collapsed="false">
      <c r="B188" s="102"/>
      <c r="C188" s="14"/>
      <c r="D188" s="103"/>
      <c r="E188" s="33"/>
      <c r="F188" s="104"/>
      <c r="G188" s="33"/>
      <c r="H188" s="104"/>
      <c r="I188" s="36" t="n">
        <f aca="false">I186/2</f>
        <v>0</v>
      </c>
      <c r="J188" s="32"/>
      <c r="K188" s="32"/>
      <c r="L188" s="32"/>
      <c r="M188" s="37"/>
      <c r="N188" s="105"/>
      <c r="O188" s="38" t="n">
        <f aca="false">O186/500</f>
        <v>0</v>
      </c>
      <c r="P188" s="103"/>
      <c r="Q188" s="33"/>
      <c r="R188" s="38"/>
      <c r="S188" s="108"/>
      <c r="T188" s="54" t="n">
        <f aca="false">(N186/15.4323584)*(S186/3.28083989501312)*0.1</f>
        <v>0</v>
      </c>
      <c r="U188" s="103"/>
      <c r="V188" s="103"/>
      <c r="W188" s="103"/>
      <c r="X188" s="111"/>
      <c r="Y188" s="111"/>
      <c r="Z188" s="111"/>
      <c r="AA188" s="103"/>
      <c r="AB188" s="53"/>
      <c r="AC188" s="54"/>
      <c r="AD188" s="54"/>
      <c r="AE188" s="54"/>
      <c r="AF188" s="54"/>
      <c r="AG188" s="54"/>
      <c r="AH188" s="54"/>
    </row>
    <row r="189" customFormat="false" ht="15" hidden="false" customHeight="true" outlineLevel="0" collapsed="false">
      <c r="B189" s="102" t="n">
        <v>62</v>
      </c>
      <c r="C189" s="14"/>
      <c r="D189" s="103"/>
      <c r="E189" s="33"/>
      <c r="F189" s="104" t="n">
        <f aca="false">E189/15432.3584</f>
        <v>0</v>
      </c>
      <c r="G189" s="33"/>
      <c r="H189" s="104" t="n">
        <f aca="false">G189*F189</f>
        <v>0</v>
      </c>
      <c r="I189" s="36" t="n">
        <f aca="false">IFERROR(15432.3584/G189,0)</f>
        <v>0</v>
      </c>
      <c r="J189" s="103"/>
      <c r="K189" s="32"/>
      <c r="L189" s="32"/>
      <c r="M189" s="103"/>
      <c r="N189" s="105"/>
      <c r="O189" s="106"/>
      <c r="P189" s="103"/>
      <c r="Q189" s="107"/>
      <c r="R189" s="38" t="n">
        <f aca="false">Q190/100</f>
        <v>0</v>
      </c>
      <c r="S189" s="108"/>
      <c r="T189" s="109" t="n">
        <f aca="false">(N189*S189)/1000</f>
        <v>0</v>
      </c>
      <c r="U189" s="103"/>
      <c r="V189" s="103"/>
      <c r="W189" s="103"/>
      <c r="X189" s="111"/>
      <c r="Y189" s="111"/>
      <c r="Z189" s="111"/>
      <c r="AA189" s="103"/>
      <c r="AB189" s="53"/>
      <c r="AC189" s="54" t="n">
        <f aca="false">R189+O191+H189+J190</f>
        <v>0</v>
      </c>
      <c r="AD189" s="54" t="n">
        <f aca="false">AC189*20</f>
        <v>0</v>
      </c>
      <c r="AE189" s="54" t="n">
        <f aca="false">AC189*50</f>
        <v>0</v>
      </c>
      <c r="AF189" s="54" t="n">
        <f aca="false">AC189*250</f>
        <v>0</v>
      </c>
      <c r="AG189" s="54" t="n">
        <f aca="false">AC189*1000</f>
        <v>0</v>
      </c>
      <c r="AH189" s="54" t="n">
        <f aca="false">AC189*5000</f>
        <v>0</v>
      </c>
    </row>
    <row r="190" customFormat="false" ht="15" hidden="false" customHeight="true" outlineLevel="0" collapsed="false">
      <c r="B190" s="102"/>
      <c r="C190" s="14"/>
      <c r="D190" s="103"/>
      <c r="E190" s="33"/>
      <c r="F190" s="104"/>
      <c r="G190" s="33"/>
      <c r="H190" s="104"/>
      <c r="I190" s="36"/>
      <c r="J190" s="32"/>
      <c r="K190" s="32"/>
      <c r="L190" s="32"/>
      <c r="M190" s="103"/>
      <c r="N190" s="105"/>
      <c r="O190" s="106"/>
      <c r="P190" s="103"/>
      <c r="Q190" s="33"/>
      <c r="R190" s="38"/>
      <c r="S190" s="108"/>
      <c r="T190" s="109"/>
      <c r="U190" s="103"/>
      <c r="V190" s="103"/>
      <c r="W190" s="103"/>
      <c r="X190" s="111"/>
      <c r="Y190" s="111"/>
      <c r="Z190" s="111"/>
      <c r="AA190" s="103"/>
      <c r="AB190" s="53"/>
      <c r="AC190" s="54"/>
      <c r="AD190" s="54"/>
      <c r="AE190" s="54"/>
      <c r="AF190" s="54"/>
      <c r="AG190" s="54"/>
      <c r="AH190" s="54"/>
    </row>
    <row r="191" customFormat="false" ht="15" hidden="false" customHeight="true" outlineLevel="0" collapsed="false">
      <c r="B191" s="102"/>
      <c r="C191" s="14"/>
      <c r="D191" s="103"/>
      <c r="E191" s="33"/>
      <c r="F191" s="104"/>
      <c r="G191" s="33"/>
      <c r="H191" s="104"/>
      <c r="I191" s="36" t="n">
        <f aca="false">I189/2</f>
        <v>0</v>
      </c>
      <c r="J191" s="32"/>
      <c r="K191" s="32"/>
      <c r="L191" s="32"/>
      <c r="M191" s="37"/>
      <c r="N191" s="105"/>
      <c r="O191" s="38" t="n">
        <f aca="false">O189/500</f>
        <v>0</v>
      </c>
      <c r="P191" s="103"/>
      <c r="Q191" s="33"/>
      <c r="R191" s="38"/>
      <c r="S191" s="108"/>
      <c r="T191" s="54" t="n">
        <f aca="false">(N189/15.4323584)*(S189/3.28083989501312)*0.1</f>
        <v>0</v>
      </c>
      <c r="U191" s="103"/>
      <c r="V191" s="103"/>
      <c r="W191" s="103"/>
      <c r="X191" s="111"/>
      <c r="Y191" s="111"/>
      <c r="Z191" s="111"/>
      <c r="AA191" s="103"/>
      <c r="AB191" s="53"/>
      <c r="AC191" s="54"/>
      <c r="AD191" s="54"/>
      <c r="AE191" s="54"/>
      <c r="AF191" s="54"/>
      <c r="AG191" s="54"/>
      <c r="AH191" s="54"/>
    </row>
    <row r="192" customFormat="false" ht="15" hidden="false" customHeight="true" outlineLevel="0" collapsed="false">
      <c r="B192" s="102" t="n">
        <v>63</v>
      </c>
      <c r="C192" s="14"/>
      <c r="D192" s="103"/>
      <c r="E192" s="33"/>
      <c r="F192" s="104" t="n">
        <f aca="false">E192/15432.3584</f>
        <v>0</v>
      </c>
      <c r="G192" s="33"/>
      <c r="H192" s="104" t="n">
        <f aca="false">G192*F192</f>
        <v>0</v>
      </c>
      <c r="I192" s="36" t="n">
        <f aca="false">IFERROR(15432.3584/G192,0)</f>
        <v>0</v>
      </c>
      <c r="J192" s="103"/>
      <c r="K192" s="32"/>
      <c r="L192" s="32"/>
      <c r="M192" s="103"/>
      <c r="N192" s="105"/>
      <c r="O192" s="106"/>
      <c r="P192" s="103"/>
      <c r="Q192" s="107"/>
      <c r="R192" s="38" t="n">
        <f aca="false">Q193/100</f>
        <v>0</v>
      </c>
      <c r="S192" s="108"/>
      <c r="T192" s="109" t="n">
        <f aca="false">(N192*S192)/1000</f>
        <v>0</v>
      </c>
      <c r="U192" s="103"/>
      <c r="V192" s="103"/>
      <c r="W192" s="103"/>
      <c r="X192" s="111"/>
      <c r="Y192" s="111"/>
      <c r="Z192" s="111"/>
      <c r="AA192" s="103"/>
      <c r="AB192" s="53"/>
      <c r="AC192" s="54" t="n">
        <f aca="false">R192+O194+H192+J193</f>
        <v>0</v>
      </c>
      <c r="AD192" s="54" t="n">
        <f aca="false">AC192*20</f>
        <v>0</v>
      </c>
      <c r="AE192" s="54" t="n">
        <f aca="false">AC192*50</f>
        <v>0</v>
      </c>
      <c r="AF192" s="54" t="n">
        <f aca="false">AC192*250</f>
        <v>0</v>
      </c>
      <c r="AG192" s="54" t="n">
        <f aca="false">AC192*1000</f>
        <v>0</v>
      </c>
      <c r="AH192" s="54" t="n">
        <f aca="false">AC192*5000</f>
        <v>0</v>
      </c>
    </row>
    <row r="193" customFormat="false" ht="15" hidden="false" customHeight="true" outlineLevel="0" collapsed="false">
      <c r="B193" s="102"/>
      <c r="C193" s="14"/>
      <c r="D193" s="103"/>
      <c r="E193" s="33"/>
      <c r="F193" s="104"/>
      <c r="G193" s="33"/>
      <c r="H193" s="104"/>
      <c r="I193" s="36"/>
      <c r="J193" s="32"/>
      <c r="K193" s="32"/>
      <c r="L193" s="32"/>
      <c r="M193" s="103"/>
      <c r="N193" s="105"/>
      <c r="O193" s="106"/>
      <c r="P193" s="103"/>
      <c r="Q193" s="33"/>
      <c r="R193" s="38"/>
      <c r="S193" s="108"/>
      <c r="T193" s="109"/>
      <c r="U193" s="103"/>
      <c r="V193" s="103"/>
      <c r="W193" s="103"/>
      <c r="X193" s="111"/>
      <c r="Y193" s="111"/>
      <c r="Z193" s="111"/>
      <c r="AA193" s="103"/>
      <c r="AB193" s="53"/>
      <c r="AC193" s="54"/>
      <c r="AD193" s="54"/>
      <c r="AE193" s="54"/>
      <c r="AF193" s="54"/>
      <c r="AG193" s="54"/>
      <c r="AH193" s="54"/>
    </row>
    <row r="194" customFormat="false" ht="15" hidden="false" customHeight="true" outlineLevel="0" collapsed="false">
      <c r="B194" s="102"/>
      <c r="C194" s="14"/>
      <c r="D194" s="103"/>
      <c r="E194" s="33"/>
      <c r="F194" s="104"/>
      <c r="G194" s="33"/>
      <c r="H194" s="104"/>
      <c r="I194" s="36" t="n">
        <f aca="false">I192/2</f>
        <v>0</v>
      </c>
      <c r="J194" s="32"/>
      <c r="K194" s="32"/>
      <c r="L194" s="32"/>
      <c r="M194" s="37"/>
      <c r="N194" s="105"/>
      <c r="O194" s="38" t="n">
        <f aca="false">O192/500</f>
        <v>0</v>
      </c>
      <c r="P194" s="103"/>
      <c r="Q194" s="33"/>
      <c r="R194" s="38"/>
      <c r="S194" s="108"/>
      <c r="T194" s="54" t="n">
        <f aca="false">(N192/15.4323584)*(S192/3.28083989501312)*0.1</f>
        <v>0</v>
      </c>
      <c r="U194" s="103"/>
      <c r="V194" s="103"/>
      <c r="W194" s="103"/>
      <c r="X194" s="111"/>
      <c r="Y194" s="111"/>
      <c r="Z194" s="111"/>
      <c r="AA194" s="103"/>
      <c r="AB194" s="53"/>
      <c r="AC194" s="54"/>
      <c r="AD194" s="54"/>
      <c r="AE194" s="54"/>
      <c r="AF194" s="54"/>
      <c r="AG194" s="54"/>
      <c r="AH194" s="54"/>
    </row>
    <row r="195" customFormat="false" ht="15" hidden="false" customHeight="true" outlineLevel="0" collapsed="false">
      <c r="B195" s="102" t="n">
        <v>64</v>
      </c>
      <c r="C195" s="14"/>
      <c r="D195" s="103"/>
      <c r="E195" s="33"/>
      <c r="F195" s="104" t="n">
        <f aca="false">E195/15432.3584</f>
        <v>0</v>
      </c>
      <c r="G195" s="33"/>
      <c r="H195" s="104" t="n">
        <f aca="false">G195*F195</f>
        <v>0</v>
      </c>
      <c r="I195" s="36" t="n">
        <f aca="false">IFERROR(15432.3584/G195,0)</f>
        <v>0</v>
      </c>
      <c r="J195" s="103"/>
      <c r="K195" s="32"/>
      <c r="L195" s="32"/>
      <c r="M195" s="103"/>
      <c r="N195" s="105"/>
      <c r="O195" s="106"/>
      <c r="P195" s="103"/>
      <c r="Q195" s="107"/>
      <c r="R195" s="38" t="n">
        <f aca="false">Q196/100</f>
        <v>0</v>
      </c>
      <c r="S195" s="108"/>
      <c r="T195" s="109" t="n">
        <f aca="false">(N195*S195)/1000</f>
        <v>0</v>
      </c>
      <c r="U195" s="103"/>
      <c r="V195" s="103"/>
      <c r="W195" s="103"/>
      <c r="X195" s="111"/>
      <c r="Y195" s="111"/>
      <c r="Z195" s="111"/>
      <c r="AA195" s="103"/>
      <c r="AB195" s="53"/>
      <c r="AC195" s="54" t="n">
        <f aca="false">R195+O197+H195+J196</f>
        <v>0</v>
      </c>
      <c r="AD195" s="54" t="n">
        <f aca="false">AC195*20</f>
        <v>0</v>
      </c>
      <c r="AE195" s="54" t="n">
        <f aca="false">AC195*50</f>
        <v>0</v>
      </c>
      <c r="AF195" s="54" t="n">
        <f aca="false">AC195*250</f>
        <v>0</v>
      </c>
      <c r="AG195" s="54" t="n">
        <f aca="false">AC195*1000</f>
        <v>0</v>
      </c>
      <c r="AH195" s="54" t="n">
        <f aca="false">AC195*5000</f>
        <v>0</v>
      </c>
    </row>
    <row r="196" customFormat="false" ht="15" hidden="false" customHeight="true" outlineLevel="0" collapsed="false">
      <c r="B196" s="102"/>
      <c r="C196" s="14"/>
      <c r="D196" s="103"/>
      <c r="E196" s="33"/>
      <c r="F196" s="104"/>
      <c r="G196" s="33"/>
      <c r="H196" s="104"/>
      <c r="I196" s="36"/>
      <c r="J196" s="32"/>
      <c r="K196" s="32"/>
      <c r="L196" s="32"/>
      <c r="M196" s="103"/>
      <c r="N196" s="105"/>
      <c r="O196" s="106"/>
      <c r="P196" s="103"/>
      <c r="Q196" s="33"/>
      <c r="R196" s="38"/>
      <c r="S196" s="108"/>
      <c r="T196" s="109"/>
      <c r="U196" s="103"/>
      <c r="V196" s="103"/>
      <c r="W196" s="103"/>
      <c r="X196" s="111"/>
      <c r="Y196" s="111"/>
      <c r="Z196" s="111"/>
      <c r="AA196" s="103"/>
      <c r="AB196" s="53"/>
      <c r="AC196" s="54"/>
      <c r="AD196" s="54"/>
      <c r="AE196" s="54"/>
      <c r="AF196" s="54"/>
      <c r="AG196" s="54"/>
      <c r="AH196" s="54"/>
    </row>
    <row r="197" customFormat="false" ht="15" hidden="false" customHeight="true" outlineLevel="0" collapsed="false">
      <c r="B197" s="102"/>
      <c r="C197" s="14"/>
      <c r="D197" s="103"/>
      <c r="E197" s="33"/>
      <c r="F197" s="104"/>
      <c r="G197" s="33"/>
      <c r="H197" s="104"/>
      <c r="I197" s="36" t="n">
        <f aca="false">I195/2</f>
        <v>0</v>
      </c>
      <c r="J197" s="32"/>
      <c r="K197" s="32"/>
      <c r="L197" s="32"/>
      <c r="M197" s="37"/>
      <c r="N197" s="105"/>
      <c r="O197" s="38" t="n">
        <f aca="false">O195/500</f>
        <v>0</v>
      </c>
      <c r="P197" s="103"/>
      <c r="Q197" s="33"/>
      <c r="R197" s="38"/>
      <c r="S197" s="108"/>
      <c r="T197" s="54" t="n">
        <f aca="false">(N195/15.4323584)*(S195/3.28083989501312)*0.1</f>
        <v>0</v>
      </c>
      <c r="U197" s="103"/>
      <c r="V197" s="103"/>
      <c r="W197" s="103"/>
      <c r="X197" s="111"/>
      <c r="Y197" s="111"/>
      <c r="Z197" s="111"/>
      <c r="AA197" s="103"/>
      <c r="AB197" s="53"/>
      <c r="AC197" s="54"/>
      <c r="AD197" s="54"/>
      <c r="AE197" s="54"/>
      <c r="AF197" s="54"/>
      <c r="AG197" s="54"/>
      <c r="AH197" s="54"/>
    </row>
    <row r="198" customFormat="false" ht="15" hidden="false" customHeight="true" outlineLevel="0" collapsed="false">
      <c r="B198" s="102" t="n">
        <v>65</v>
      </c>
      <c r="C198" s="14"/>
      <c r="D198" s="103"/>
      <c r="E198" s="33"/>
      <c r="F198" s="104" t="n">
        <f aca="false">E198/15432.3584</f>
        <v>0</v>
      </c>
      <c r="G198" s="33"/>
      <c r="H198" s="104" t="n">
        <f aca="false">G198*F198</f>
        <v>0</v>
      </c>
      <c r="I198" s="36" t="n">
        <f aca="false">IFERROR(15432.3584/G198,0)</f>
        <v>0</v>
      </c>
      <c r="J198" s="103"/>
      <c r="K198" s="32"/>
      <c r="L198" s="32"/>
      <c r="M198" s="103"/>
      <c r="N198" s="105"/>
      <c r="O198" s="106"/>
      <c r="P198" s="103"/>
      <c r="Q198" s="107"/>
      <c r="R198" s="38" t="n">
        <f aca="false">Q199/100</f>
        <v>0</v>
      </c>
      <c r="S198" s="108"/>
      <c r="T198" s="109" t="n">
        <f aca="false">(N198*S198)/1000</f>
        <v>0</v>
      </c>
      <c r="U198" s="103"/>
      <c r="V198" s="103"/>
      <c r="W198" s="103"/>
      <c r="X198" s="111"/>
      <c r="Y198" s="111"/>
      <c r="Z198" s="111"/>
      <c r="AA198" s="103"/>
      <c r="AB198" s="53"/>
      <c r="AC198" s="54" t="n">
        <f aca="false">R198+O200+H198+J199</f>
        <v>0</v>
      </c>
      <c r="AD198" s="54" t="n">
        <f aca="false">AC198*20</f>
        <v>0</v>
      </c>
      <c r="AE198" s="54" t="n">
        <f aca="false">AC198*50</f>
        <v>0</v>
      </c>
      <c r="AF198" s="54" t="n">
        <f aca="false">AC198*250</f>
        <v>0</v>
      </c>
      <c r="AG198" s="54" t="n">
        <f aca="false">AC198*1000</f>
        <v>0</v>
      </c>
      <c r="AH198" s="54" t="n">
        <f aca="false">AC198*5000</f>
        <v>0</v>
      </c>
    </row>
    <row r="199" customFormat="false" ht="15" hidden="false" customHeight="true" outlineLevel="0" collapsed="false">
      <c r="B199" s="102"/>
      <c r="C199" s="14"/>
      <c r="D199" s="103"/>
      <c r="E199" s="33"/>
      <c r="F199" s="104"/>
      <c r="G199" s="33"/>
      <c r="H199" s="104"/>
      <c r="I199" s="36"/>
      <c r="J199" s="32"/>
      <c r="K199" s="32"/>
      <c r="L199" s="32"/>
      <c r="M199" s="103"/>
      <c r="N199" s="105"/>
      <c r="O199" s="106"/>
      <c r="P199" s="103"/>
      <c r="Q199" s="33"/>
      <c r="R199" s="38"/>
      <c r="S199" s="108"/>
      <c r="T199" s="109"/>
      <c r="U199" s="103"/>
      <c r="V199" s="103"/>
      <c r="W199" s="103"/>
      <c r="X199" s="111"/>
      <c r="Y199" s="111"/>
      <c r="Z199" s="111"/>
      <c r="AA199" s="103"/>
      <c r="AB199" s="53"/>
      <c r="AC199" s="54"/>
      <c r="AD199" s="54"/>
      <c r="AE199" s="54"/>
      <c r="AF199" s="54"/>
      <c r="AG199" s="54"/>
      <c r="AH199" s="54"/>
    </row>
    <row r="200" customFormat="false" ht="15" hidden="false" customHeight="true" outlineLevel="0" collapsed="false">
      <c r="B200" s="102"/>
      <c r="C200" s="14"/>
      <c r="D200" s="103"/>
      <c r="E200" s="33"/>
      <c r="F200" s="104"/>
      <c r="G200" s="33"/>
      <c r="H200" s="104"/>
      <c r="I200" s="36" t="n">
        <f aca="false">I198/2</f>
        <v>0</v>
      </c>
      <c r="J200" s="32"/>
      <c r="K200" s="32"/>
      <c r="L200" s="32"/>
      <c r="M200" s="37"/>
      <c r="N200" s="105"/>
      <c r="O200" s="38" t="n">
        <f aca="false">O198/500</f>
        <v>0</v>
      </c>
      <c r="P200" s="103"/>
      <c r="Q200" s="33"/>
      <c r="R200" s="38"/>
      <c r="S200" s="108"/>
      <c r="T200" s="54" t="n">
        <f aca="false">(N198/15.4323584)*(S198/3.28083989501312)*0.1</f>
        <v>0</v>
      </c>
      <c r="U200" s="103"/>
      <c r="V200" s="103"/>
      <c r="W200" s="103"/>
      <c r="X200" s="111"/>
      <c r="Y200" s="111"/>
      <c r="Z200" s="111"/>
      <c r="AA200" s="103"/>
      <c r="AB200" s="53"/>
      <c r="AC200" s="54"/>
      <c r="AD200" s="54"/>
      <c r="AE200" s="54"/>
      <c r="AF200" s="54"/>
      <c r="AG200" s="54"/>
      <c r="AH200" s="54"/>
    </row>
    <row r="201" customFormat="false" ht="15" hidden="false" customHeight="true" outlineLevel="0" collapsed="false">
      <c r="B201" s="102" t="n">
        <v>66</v>
      </c>
      <c r="C201" s="14"/>
      <c r="D201" s="103"/>
      <c r="E201" s="33"/>
      <c r="F201" s="104" t="n">
        <f aca="false">E201/15432.3584</f>
        <v>0</v>
      </c>
      <c r="G201" s="33"/>
      <c r="H201" s="104" t="n">
        <f aca="false">G201*F201</f>
        <v>0</v>
      </c>
      <c r="I201" s="36" t="n">
        <f aca="false">IFERROR(15432.3584/G201,0)</f>
        <v>0</v>
      </c>
      <c r="J201" s="103"/>
      <c r="K201" s="32"/>
      <c r="L201" s="32"/>
      <c r="M201" s="103"/>
      <c r="N201" s="105"/>
      <c r="O201" s="106"/>
      <c r="P201" s="103"/>
      <c r="Q201" s="107"/>
      <c r="R201" s="38" t="n">
        <f aca="false">Q202/100</f>
        <v>0</v>
      </c>
      <c r="S201" s="108"/>
      <c r="T201" s="109" t="n">
        <f aca="false">(N201*S201)/1000</f>
        <v>0</v>
      </c>
      <c r="U201" s="103"/>
      <c r="V201" s="103"/>
      <c r="W201" s="103"/>
      <c r="X201" s="111"/>
      <c r="Y201" s="111"/>
      <c r="Z201" s="111"/>
      <c r="AA201" s="103"/>
      <c r="AB201" s="53"/>
      <c r="AC201" s="54" t="n">
        <f aca="false">R201+O203+H201+J202</f>
        <v>0</v>
      </c>
      <c r="AD201" s="54" t="n">
        <f aca="false">AC201*20</f>
        <v>0</v>
      </c>
      <c r="AE201" s="54" t="n">
        <f aca="false">AC201*50</f>
        <v>0</v>
      </c>
      <c r="AF201" s="54" t="n">
        <f aca="false">AC201*250</f>
        <v>0</v>
      </c>
      <c r="AG201" s="54" t="n">
        <f aca="false">AC201*1000</f>
        <v>0</v>
      </c>
      <c r="AH201" s="54" t="n">
        <f aca="false">AC201*5000</f>
        <v>0</v>
      </c>
    </row>
    <row r="202" customFormat="false" ht="15" hidden="false" customHeight="true" outlineLevel="0" collapsed="false">
      <c r="B202" s="102"/>
      <c r="C202" s="14"/>
      <c r="D202" s="103"/>
      <c r="E202" s="33"/>
      <c r="F202" s="104"/>
      <c r="G202" s="33"/>
      <c r="H202" s="104"/>
      <c r="I202" s="36"/>
      <c r="J202" s="32"/>
      <c r="K202" s="32"/>
      <c r="L202" s="32"/>
      <c r="M202" s="103"/>
      <c r="N202" s="105"/>
      <c r="O202" s="106"/>
      <c r="P202" s="103"/>
      <c r="Q202" s="33"/>
      <c r="R202" s="38"/>
      <c r="S202" s="108"/>
      <c r="T202" s="109"/>
      <c r="U202" s="103"/>
      <c r="V202" s="103"/>
      <c r="W202" s="103"/>
      <c r="X202" s="111"/>
      <c r="Y202" s="111"/>
      <c r="Z202" s="111"/>
      <c r="AA202" s="103"/>
      <c r="AB202" s="53"/>
      <c r="AC202" s="54"/>
      <c r="AD202" s="54"/>
      <c r="AE202" s="54"/>
      <c r="AF202" s="54"/>
      <c r="AG202" s="54"/>
      <c r="AH202" s="54"/>
    </row>
    <row r="203" customFormat="false" ht="15" hidden="false" customHeight="true" outlineLevel="0" collapsed="false">
      <c r="B203" s="102"/>
      <c r="C203" s="14"/>
      <c r="D203" s="103"/>
      <c r="E203" s="33"/>
      <c r="F203" s="104"/>
      <c r="G203" s="33"/>
      <c r="H203" s="104"/>
      <c r="I203" s="36" t="n">
        <f aca="false">I201/2</f>
        <v>0</v>
      </c>
      <c r="J203" s="32"/>
      <c r="K203" s="32"/>
      <c r="L203" s="32"/>
      <c r="M203" s="37"/>
      <c r="N203" s="105"/>
      <c r="O203" s="38" t="n">
        <f aca="false">O201/500</f>
        <v>0</v>
      </c>
      <c r="P203" s="103"/>
      <c r="Q203" s="33"/>
      <c r="R203" s="38"/>
      <c r="S203" s="108"/>
      <c r="T203" s="54" t="n">
        <f aca="false">(N201/15.4323584)*(S201/3.28083989501312)*0.1</f>
        <v>0</v>
      </c>
      <c r="U203" s="103"/>
      <c r="V203" s="103"/>
      <c r="W203" s="103"/>
      <c r="X203" s="111"/>
      <c r="Y203" s="111"/>
      <c r="Z203" s="111"/>
      <c r="AA203" s="103"/>
      <c r="AB203" s="53"/>
      <c r="AC203" s="54"/>
      <c r="AD203" s="54"/>
      <c r="AE203" s="54"/>
      <c r="AF203" s="54"/>
      <c r="AG203" s="54"/>
      <c r="AH203" s="54"/>
    </row>
    <row r="204" customFormat="false" ht="15" hidden="false" customHeight="true" outlineLevel="0" collapsed="false">
      <c r="B204" s="102" t="n">
        <v>67</v>
      </c>
      <c r="C204" s="14"/>
      <c r="D204" s="103"/>
      <c r="E204" s="33"/>
      <c r="F204" s="104" t="n">
        <f aca="false">E204/15432.3584</f>
        <v>0</v>
      </c>
      <c r="G204" s="33"/>
      <c r="H204" s="104" t="n">
        <f aca="false">G204*F204</f>
        <v>0</v>
      </c>
      <c r="I204" s="36" t="n">
        <f aca="false">IFERROR(15432.3584/G204,0)</f>
        <v>0</v>
      </c>
      <c r="J204" s="103"/>
      <c r="K204" s="32"/>
      <c r="L204" s="32"/>
      <c r="M204" s="103"/>
      <c r="N204" s="105"/>
      <c r="O204" s="106"/>
      <c r="P204" s="103"/>
      <c r="Q204" s="107"/>
      <c r="R204" s="38" t="n">
        <f aca="false">Q205/100</f>
        <v>0</v>
      </c>
      <c r="S204" s="108"/>
      <c r="T204" s="109" t="n">
        <f aca="false">(N204*S204)/1000</f>
        <v>0</v>
      </c>
      <c r="U204" s="103"/>
      <c r="V204" s="103"/>
      <c r="W204" s="103"/>
      <c r="X204" s="111"/>
      <c r="Y204" s="111"/>
      <c r="Z204" s="111"/>
      <c r="AA204" s="103"/>
      <c r="AB204" s="53"/>
      <c r="AC204" s="54" t="n">
        <f aca="false">R204+O206+H204+J205</f>
        <v>0</v>
      </c>
      <c r="AD204" s="54" t="n">
        <f aca="false">AC204*20</f>
        <v>0</v>
      </c>
      <c r="AE204" s="54" t="n">
        <f aca="false">AC204*50</f>
        <v>0</v>
      </c>
      <c r="AF204" s="54" t="n">
        <f aca="false">AC204*250</f>
        <v>0</v>
      </c>
      <c r="AG204" s="54" t="n">
        <f aca="false">AC204*1000</f>
        <v>0</v>
      </c>
      <c r="AH204" s="54" t="n">
        <f aca="false">AC204*5000</f>
        <v>0</v>
      </c>
    </row>
    <row r="205" customFormat="false" ht="15" hidden="false" customHeight="true" outlineLevel="0" collapsed="false">
      <c r="B205" s="102"/>
      <c r="C205" s="14"/>
      <c r="D205" s="103"/>
      <c r="E205" s="33"/>
      <c r="F205" s="104"/>
      <c r="G205" s="33"/>
      <c r="H205" s="104"/>
      <c r="I205" s="36"/>
      <c r="J205" s="32"/>
      <c r="K205" s="32"/>
      <c r="L205" s="32"/>
      <c r="M205" s="103"/>
      <c r="N205" s="105"/>
      <c r="O205" s="106"/>
      <c r="P205" s="103"/>
      <c r="Q205" s="33"/>
      <c r="R205" s="38"/>
      <c r="S205" s="108"/>
      <c r="T205" s="109"/>
      <c r="U205" s="103"/>
      <c r="V205" s="103"/>
      <c r="W205" s="103"/>
      <c r="X205" s="111"/>
      <c r="Y205" s="111"/>
      <c r="Z205" s="111"/>
      <c r="AA205" s="103"/>
      <c r="AB205" s="53"/>
      <c r="AC205" s="54"/>
      <c r="AD205" s="54"/>
      <c r="AE205" s="54"/>
      <c r="AF205" s="54"/>
      <c r="AG205" s="54"/>
      <c r="AH205" s="54"/>
    </row>
    <row r="206" customFormat="false" ht="15" hidden="false" customHeight="true" outlineLevel="0" collapsed="false">
      <c r="B206" s="102"/>
      <c r="C206" s="14"/>
      <c r="D206" s="103"/>
      <c r="E206" s="33"/>
      <c r="F206" s="104"/>
      <c r="G206" s="33"/>
      <c r="H206" s="104"/>
      <c r="I206" s="36" t="n">
        <f aca="false">I204/2</f>
        <v>0</v>
      </c>
      <c r="J206" s="32"/>
      <c r="K206" s="32"/>
      <c r="L206" s="32"/>
      <c r="M206" s="37"/>
      <c r="N206" s="105"/>
      <c r="O206" s="38" t="n">
        <f aca="false">O204/500</f>
        <v>0</v>
      </c>
      <c r="P206" s="103"/>
      <c r="Q206" s="33"/>
      <c r="R206" s="38"/>
      <c r="S206" s="108"/>
      <c r="T206" s="54" t="n">
        <f aca="false">(N204/15.4323584)*(S204/3.28083989501312)*0.1</f>
        <v>0</v>
      </c>
      <c r="U206" s="103"/>
      <c r="V206" s="103"/>
      <c r="W206" s="103"/>
      <c r="X206" s="111"/>
      <c r="Y206" s="111"/>
      <c r="Z206" s="111"/>
      <c r="AA206" s="103"/>
      <c r="AB206" s="53"/>
      <c r="AC206" s="54"/>
      <c r="AD206" s="54"/>
      <c r="AE206" s="54"/>
      <c r="AF206" s="54"/>
      <c r="AG206" s="54"/>
      <c r="AH206" s="54"/>
    </row>
    <row r="207" customFormat="false" ht="15" hidden="false" customHeight="true" outlineLevel="0" collapsed="false">
      <c r="B207" s="102" t="n">
        <v>68</v>
      </c>
      <c r="C207" s="14"/>
      <c r="D207" s="103"/>
      <c r="E207" s="33"/>
      <c r="F207" s="104" t="n">
        <f aca="false">E207/15432.3584</f>
        <v>0</v>
      </c>
      <c r="G207" s="33"/>
      <c r="H207" s="104" t="n">
        <f aca="false">G207*F207</f>
        <v>0</v>
      </c>
      <c r="I207" s="36" t="n">
        <f aca="false">IFERROR(15432.3584/G207,0)</f>
        <v>0</v>
      </c>
      <c r="J207" s="103"/>
      <c r="K207" s="32"/>
      <c r="L207" s="32"/>
      <c r="M207" s="103"/>
      <c r="N207" s="105"/>
      <c r="O207" s="106"/>
      <c r="P207" s="103"/>
      <c r="Q207" s="107"/>
      <c r="R207" s="38" t="n">
        <f aca="false">Q208/100</f>
        <v>0</v>
      </c>
      <c r="S207" s="108"/>
      <c r="T207" s="109" t="n">
        <f aca="false">(N207*S207)/1000</f>
        <v>0</v>
      </c>
      <c r="U207" s="103"/>
      <c r="V207" s="103"/>
      <c r="W207" s="103"/>
      <c r="X207" s="111"/>
      <c r="Y207" s="111"/>
      <c r="Z207" s="111"/>
      <c r="AA207" s="103"/>
      <c r="AB207" s="53"/>
      <c r="AC207" s="54" t="n">
        <f aca="false">R207+O209+H207+J208</f>
        <v>0</v>
      </c>
      <c r="AD207" s="54" t="n">
        <f aca="false">AC207*20</f>
        <v>0</v>
      </c>
      <c r="AE207" s="54" t="n">
        <f aca="false">AC207*50</f>
        <v>0</v>
      </c>
      <c r="AF207" s="54" t="n">
        <f aca="false">AC207*250</f>
        <v>0</v>
      </c>
      <c r="AG207" s="54" t="n">
        <f aca="false">AC207*1000</f>
        <v>0</v>
      </c>
      <c r="AH207" s="54" t="n">
        <f aca="false">AC207*5000</f>
        <v>0</v>
      </c>
    </row>
    <row r="208" customFormat="false" ht="15" hidden="false" customHeight="true" outlineLevel="0" collapsed="false">
      <c r="B208" s="102"/>
      <c r="C208" s="14"/>
      <c r="D208" s="103"/>
      <c r="E208" s="33"/>
      <c r="F208" s="104"/>
      <c r="G208" s="33"/>
      <c r="H208" s="104"/>
      <c r="I208" s="36"/>
      <c r="J208" s="32"/>
      <c r="K208" s="32"/>
      <c r="L208" s="32"/>
      <c r="M208" s="103"/>
      <c r="N208" s="105"/>
      <c r="O208" s="106"/>
      <c r="P208" s="103"/>
      <c r="Q208" s="33"/>
      <c r="R208" s="38"/>
      <c r="S208" s="108"/>
      <c r="T208" s="109"/>
      <c r="U208" s="103"/>
      <c r="V208" s="103"/>
      <c r="W208" s="103"/>
      <c r="X208" s="111"/>
      <c r="Y208" s="111"/>
      <c r="Z208" s="111"/>
      <c r="AA208" s="103"/>
      <c r="AB208" s="53"/>
      <c r="AC208" s="54"/>
      <c r="AD208" s="54"/>
      <c r="AE208" s="54"/>
      <c r="AF208" s="54"/>
      <c r="AG208" s="54"/>
      <c r="AH208" s="54"/>
    </row>
    <row r="209" customFormat="false" ht="15" hidden="false" customHeight="true" outlineLevel="0" collapsed="false">
      <c r="B209" s="102"/>
      <c r="C209" s="14"/>
      <c r="D209" s="103"/>
      <c r="E209" s="33"/>
      <c r="F209" s="104"/>
      <c r="G209" s="33"/>
      <c r="H209" s="104"/>
      <c r="I209" s="36" t="n">
        <f aca="false">I207/2</f>
        <v>0</v>
      </c>
      <c r="J209" s="32"/>
      <c r="K209" s="32"/>
      <c r="L209" s="32"/>
      <c r="M209" s="37"/>
      <c r="N209" s="105"/>
      <c r="O209" s="38" t="n">
        <f aca="false">O207/500</f>
        <v>0</v>
      </c>
      <c r="P209" s="103"/>
      <c r="Q209" s="33"/>
      <c r="R209" s="38"/>
      <c r="S209" s="108"/>
      <c r="T209" s="54" t="n">
        <f aca="false">(N207/15.4323584)*(S207/3.28083989501312)*0.1</f>
        <v>0</v>
      </c>
      <c r="U209" s="103"/>
      <c r="V209" s="103"/>
      <c r="W209" s="103"/>
      <c r="X209" s="111"/>
      <c r="Y209" s="111"/>
      <c r="Z209" s="111"/>
      <c r="AA209" s="103"/>
      <c r="AB209" s="53"/>
      <c r="AC209" s="54"/>
      <c r="AD209" s="54"/>
      <c r="AE209" s="54"/>
      <c r="AF209" s="54"/>
      <c r="AG209" s="54"/>
      <c r="AH209" s="54"/>
    </row>
    <row r="210" customFormat="false" ht="15" hidden="false" customHeight="true" outlineLevel="0" collapsed="false">
      <c r="B210" s="102" t="n">
        <v>69</v>
      </c>
      <c r="C210" s="14"/>
      <c r="D210" s="103"/>
      <c r="E210" s="33"/>
      <c r="F210" s="104" t="n">
        <f aca="false">E210/15432.3584</f>
        <v>0</v>
      </c>
      <c r="G210" s="33"/>
      <c r="H210" s="104" t="n">
        <f aca="false">G210*F210</f>
        <v>0</v>
      </c>
      <c r="I210" s="36" t="n">
        <f aca="false">IFERROR(15432.3584/G210,0)</f>
        <v>0</v>
      </c>
      <c r="J210" s="103"/>
      <c r="K210" s="32"/>
      <c r="L210" s="32"/>
      <c r="M210" s="103"/>
      <c r="N210" s="105"/>
      <c r="O210" s="106"/>
      <c r="P210" s="103"/>
      <c r="Q210" s="107"/>
      <c r="R210" s="38" t="n">
        <f aca="false">Q211/100</f>
        <v>0</v>
      </c>
      <c r="S210" s="108"/>
      <c r="T210" s="109" t="n">
        <f aca="false">(N210*S210)/1000</f>
        <v>0</v>
      </c>
      <c r="U210" s="103"/>
      <c r="V210" s="103"/>
      <c r="W210" s="103"/>
      <c r="X210" s="111"/>
      <c r="Y210" s="111"/>
      <c r="Z210" s="111"/>
      <c r="AA210" s="103"/>
      <c r="AB210" s="53"/>
      <c r="AC210" s="54" t="n">
        <f aca="false">R210+O212+H210+J211</f>
        <v>0</v>
      </c>
      <c r="AD210" s="54" t="n">
        <f aca="false">AC210*20</f>
        <v>0</v>
      </c>
      <c r="AE210" s="54" t="n">
        <f aca="false">AC210*50</f>
        <v>0</v>
      </c>
      <c r="AF210" s="54" t="n">
        <f aca="false">AC210*250</f>
        <v>0</v>
      </c>
      <c r="AG210" s="54" t="n">
        <f aca="false">AC210*1000</f>
        <v>0</v>
      </c>
      <c r="AH210" s="54" t="n">
        <f aca="false">AC210*5000</f>
        <v>0</v>
      </c>
    </row>
    <row r="211" customFormat="false" ht="15" hidden="false" customHeight="true" outlineLevel="0" collapsed="false">
      <c r="B211" s="102"/>
      <c r="C211" s="14"/>
      <c r="D211" s="103"/>
      <c r="E211" s="33"/>
      <c r="F211" s="104"/>
      <c r="G211" s="33"/>
      <c r="H211" s="104"/>
      <c r="I211" s="36"/>
      <c r="J211" s="32"/>
      <c r="K211" s="32"/>
      <c r="L211" s="32"/>
      <c r="M211" s="103"/>
      <c r="N211" s="105"/>
      <c r="O211" s="106"/>
      <c r="P211" s="103"/>
      <c r="Q211" s="33"/>
      <c r="R211" s="38"/>
      <c r="S211" s="108"/>
      <c r="T211" s="109"/>
      <c r="U211" s="103"/>
      <c r="V211" s="103"/>
      <c r="W211" s="103"/>
      <c r="X211" s="111"/>
      <c r="Y211" s="111"/>
      <c r="Z211" s="111"/>
      <c r="AA211" s="103"/>
      <c r="AB211" s="53"/>
      <c r="AC211" s="54"/>
      <c r="AD211" s="54"/>
      <c r="AE211" s="54"/>
      <c r="AF211" s="54"/>
      <c r="AG211" s="54"/>
      <c r="AH211" s="54"/>
    </row>
    <row r="212" customFormat="false" ht="15" hidden="false" customHeight="true" outlineLevel="0" collapsed="false">
      <c r="B212" s="102"/>
      <c r="C212" s="14"/>
      <c r="D212" s="103"/>
      <c r="E212" s="33"/>
      <c r="F212" s="104"/>
      <c r="G212" s="33"/>
      <c r="H212" s="104"/>
      <c r="I212" s="36" t="n">
        <f aca="false">I210/2</f>
        <v>0</v>
      </c>
      <c r="J212" s="32"/>
      <c r="K212" s="32"/>
      <c r="L212" s="32"/>
      <c r="M212" s="37"/>
      <c r="N212" s="105"/>
      <c r="O212" s="38" t="n">
        <f aca="false">O210/500</f>
        <v>0</v>
      </c>
      <c r="P212" s="103"/>
      <c r="Q212" s="33"/>
      <c r="R212" s="38"/>
      <c r="S212" s="108"/>
      <c r="T212" s="54" t="n">
        <f aca="false">(N210/15.4323584)*(S210/3.28083989501312)*0.1</f>
        <v>0</v>
      </c>
      <c r="U212" s="103"/>
      <c r="V212" s="103"/>
      <c r="W212" s="103"/>
      <c r="X212" s="111"/>
      <c r="Y212" s="111"/>
      <c r="Z212" s="111"/>
      <c r="AA212" s="103"/>
      <c r="AB212" s="53"/>
      <c r="AC212" s="54"/>
      <c r="AD212" s="54"/>
      <c r="AE212" s="54"/>
      <c r="AF212" s="54"/>
      <c r="AG212" s="54"/>
      <c r="AH212" s="54"/>
    </row>
    <row r="213" customFormat="false" ht="15" hidden="false" customHeight="true" outlineLevel="0" collapsed="false">
      <c r="B213" s="102" t="n">
        <v>70</v>
      </c>
      <c r="C213" s="14"/>
      <c r="D213" s="103"/>
      <c r="E213" s="33"/>
      <c r="F213" s="104" t="n">
        <f aca="false">E213/15432.3584</f>
        <v>0</v>
      </c>
      <c r="G213" s="33"/>
      <c r="H213" s="104" t="n">
        <f aca="false">G213*F213</f>
        <v>0</v>
      </c>
      <c r="I213" s="36" t="n">
        <f aca="false">IFERROR(15432.3584/G213,0)</f>
        <v>0</v>
      </c>
      <c r="J213" s="103"/>
      <c r="K213" s="32"/>
      <c r="L213" s="32"/>
      <c r="M213" s="103"/>
      <c r="N213" s="105"/>
      <c r="O213" s="106"/>
      <c r="P213" s="103"/>
      <c r="Q213" s="107"/>
      <c r="R213" s="38" t="n">
        <f aca="false">Q214/100</f>
        <v>0</v>
      </c>
      <c r="S213" s="108"/>
      <c r="T213" s="109" t="n">
        <f aca="false">(N213*S213)/1000</f>
        <v>0</v>
      </c>
      <c r="U213" s="103"/>
      <c r="V213" s="103"/>
      <c r="W213" s="103"/>
      <c r="X213" s="111"/>
      <c r="Y213" s="111"/>
      <c r="Z213" s="111"/>
      <c r="AA213" s="103"/>
      <c r="AB213" s="53"/>
      <c r="AC213" s="54" t="n">
        <f aca="false">R213+O215+H213+J214</f>
        <v>0</v>
      </c>
      <c r="AD213" s="54" t="n">
        <f aca="false">AC213*20</f>
        <v>0</v>
      </c>
      <c r="AE213" s="54" t="n">
        <f aca="false">AC213*50</f>
        <v>0</v>
      </c>
      <c r="AF213" s="54" t="n">
        <f aca="false">AC213*250</f>
        <v>0</v>
      </c>
      <c r="AG213" s="54" t="n">
        <f aca="false">AC213*1000</f>
        <v>0</v>
      </c>
      <c r="AH213" s="54" t="n">
        <f aca="false">AC213*5000</f>
        <v>0</v>
      </c>
    </row>
    <row r="214" customFormat="false" ht="15" hidden="false" customHeight="true" outlineLevel="0" collapsed="false">
      <c r="B214" s="102"/>
      <c r="C214" s="14"/>
      <c r="D214" s="103"/>
      <c r="E214" s="33"/>
      <c r="F214" s="104"/>
      <c r="G214" s="33"/>
      <c r="H214" s="104"/>
      <c r="I214" s="36"/>
      <c r="J214" s="32"/>
      <c r="K214" s="32"/>
      <c r="L214" s="32"/>
      <c r="M214" s="103"/>
      <c r="N214" s="105"/>
      <c r="O214" s="106"/>
      <c r="P214" s="103"/>
      <c r="Q214" s="33"/>
      <c r="R214" s="38"/>
      <c r="S214" s="108"/>
      <c r="T214" s="109"/>
      <c r="U214" s="103"/>
      <c r="V214" s="103"/>
      <c r="W214" s="103"/>
      <c r="X214" s="111"/>
      <c r="Y214" s="111"/>
      <c r="Z214" s="111"/>
      <c r="AA214" s="103"/>
      <c r="AB214" s="53"/>
      <c r="AC214" s="54"/>
      <c r="AD214" s="54"/>
      <c r="AE214" s="54"/>
      <c r="AF214" s="54"/>
      <c r="AG214" s="54"/>
      <c r="AH214" s="54"/>
    </row>
    <row r="215" customFormat="false" ht="15" hidden="false" customHeight="true" outlineLevel="0" collapsed="false">
      <c r="B215" s="102"/>
      <c r="C215" s="14"/>
      <c r="D215" s="103"/>
      <c r="E215" s="33"/>
      <c r="F215" s="104"/>
      <c r="G215" s="33"/>
      <c r="H215" s="104"/>
      <c r="I215" s="36" t="n">
        <f aca="false">I213/2</f>
        <v>0</v>
      </c>
      <c r="J215" s="32"/>
      <c r="K215" s="32"/>
      <c r="L215" s="32"/>
      <c r="M215" s="37"/>
      <c r="N215" s="105"/>
      <c r="O215" s="38" t="n">
        <f aca="false">O213/500</f>
        <v>0</v>
      </c>
      <c r="P215" s="103"/>
      <c r="Q215" s="33"/>
      <c r="R215" s="38"/>
      <c r="S215" s="108"/>
      <c r="T215" s="54" t="n">
        <f aca="false">(N213/15.4323584)*(S213/3.28083989501312)*0.1</f>
        <v>0</v>
      </c>
      <c r="U215" s="103"/>
      <c r="V215" s="103"/>
      <c r="W215" s="103"/>
      <c r="X215" s="111"/>
      <c r="Y215" s="111"/>
      <c r="Z215" s="111"/>
      <c r="AA215" s="103"/>
      <c r="AB215" s="53"/>
      <c r="AC215" s="54"/>
      <c r="AD215" s="54"/>
      <c r="AE215" s="54"/>
      <c r="AF215" s="54"/>
      <c r="AG215" s="54"/>
      <c r="AH215" s="54"/>
    </row>
    <row r="216" customFormat="false" ht="15" hidden="false" customHeight="true" outlineLevel="0" collapsed="false">
      <c r="B216" s="102" t="n">
        <v>71</v>
      </c>
      <c r="C216" s="14"/>
      <c r="D216" s="103"/>
      <c r="E216" s="33"/>
      <c r="F216" s="104" t="n">
        <f aca="false">E216/15432.3584</f>
        <v>0</v>
      </c>
      <c r="G216" s="33"/>
      <c r="H216" s="104" t="n">
        <f aca="false">G216*F216</f>
        <v>0</v>
      </c>
      <c r="I216" s="36" t="n">
        <f aca="false">IFERROR(15432.3584/G216,0)</f>
        <v>0</v>
      </c>
      <c r="J216" s="103"/>
      <c r="K216" s="32"/>
      <c r="L216" s="32"/>
      <c r="M216" s="103"/>
      <c r="N216" s="105"/>
      <c r="O216" s="106"/>
      <c r="P216" s="103"/>
      <c r="Q216" s="107"/>
      <c r="R216" s="38" t="n">
        <f aca="false">Q217/100</f>
        <v>0</v>
      </c>
      <c r="S216" s="108"/>
      <c r="T216" s="109" t="n">
        <f aca="false">(N216*S216)/1000</f>
        <v>0</v>
      </c>
      <c r="U216" s="103"/>
      <c r="V216" s="103"/>
      <c r="W216" s="103"/>
      <c r="X216" s="111"/>
      <c r="Y216" s="111"/>
      <c r="Z216" s="111"/>
      <c r="AA216" s="103"/>
      <c r="AB216" s="53"/>
      <c r="AC216" s="54" t="n">
        <f aca="false">R216+O218+H216+J217</f>
        <v>0</v>
      </c>
      <c r="AD216" s="54" t="n">
        <f aca="false">AC216*20</f>
        <v>0</v>
      </c>
      <c r="AE216" s="54" t="n">
        <f aca="false">AC216*50</f>
        <v>0</v>
      </c>
      <c r="AF216" s="54" t="n">
        <f aca="false">AC216*250</f>
        <v>0</v>
      </c>
      <c r="AG216" s="54" t="n">
        <f aca="false">AC216*1000</f>
        <v>0</v>
      </c>
      <c r="AH216" s="54" t="n">
        <f aca="false">AC216*5000</f>
        <v>0</v>
      </c>
    </row>
    <row r="217" customFormat="false" ht="15" hidden="false" customHeight="true" outlineLevel="0" collapsed="false">
      <c r="B217" s="102"/>
      <c r="C217" s="14"/>
      <c r="D217" s="103"/>
      <c r="E217" s="33"/>
      <c r="F217" s="104"/>
      <c r="G217" s="33"/>
      <c r="H217" s="104"/>
      <c r="I217" s="36"/>
      <c r="J217" s="32"/>
      <c r="K217" s="32"/>
      <c r="L217" s="32"/>
      <c r="M217" s="103"/>
      <c r="N217" s="105"/>
      <c r="O217" s="106"/>
      <c r="P217" s="103"/>
      <c r="Q217" s="33"/>
      <c r="R217" s="38"/>
      <c r="S217" s="108"/>
      <c r="T217" s="109"/>
      <c r="U217" s="103"/>
      <c r="V217" s="103"/>
      <c r="W217" s="103"/>
      <c r="X217" s="111"/>
      <c r="Y217" s="111"/>
      <c r="Z217" s="111"/>
      <c r="AA217" s="103"/>
      <c r="AB217" s="53"/>
      <c r="AC217" s="54"/>
      <c r="AD217" s="54"/>
      <c r="AE217" s="54"/>
      <c r="AF217" s="54"/>
      <c r="AG217" s="54"/>
      <c r="AH217" s="54"/>
    </row>
    <row r="218" customFormat="false" ht="15" hidden="false" customHeight="true" outlineLevel="0" collapsed="false">
      <c r="B218" s="102"/>
      <c r="C218" s="14"/>
      <c r="D218" s="103"/>
      <c r="E218" s="33"/>
      <c r="F218" s="104"/>
      <c r="G218" s="33"/>
      <c r="H218" s="104"/>
      <c r="I218" s="36" t="n">
        <f aca="false">I216/2</f>
        <v>0</v>
      </c>
      <c r="J218" s="32"/>
      <c r="K218" s="32"/>
      <c r="L218" s="32"/>
      <c r="M218" s="37"/>
      <c r="N218" s="105"/>
      <c r="O218" s="38" t="n">
        <f aca="false">O216/500</f>
        <v>0</v>
      </c>
      <c r="P218" s="103"/>
      <c r="Q218" s="33"/>
      <c r="R218" s="38"/>
      <c r="S218" s="108"/>
      <c r="T218" s="54" t="n">
        <f aca="false">(N216/15.4323584)*(S216/3.28083989501312)*0.1</f>
        <v>0</v>
      </c>
      <c r="U218" s="103"/>
      <c r="V218" s="103"/>
      <c r="W218" s="103"/>
      <c r="X218" s="111"/>
      <c r="Y218" s="111"/>
      <c r="Z218" s="111"/>
      <c r="AA218" s="103"/>
      <c r="AB218" s="53"/>
      <c r="AC218" s="54"/>
      <c r="AD218" s="54"/>
      <c r="AE218" s="54"/>
      <c r="AF218" s="54"/>
      <c r="AG218" s="54"/>
      <c r="AH218" s="54"/>
    </row>
    <row r="219" customFormat="false" ht="15" hidden="false" customHeight="true" outlineLevel="0" collapsed="false">
      <c r="B219" s="102" t="n">
        <v>72</v>
      </c>
      <c r="C219" s="14"/>
      <c r="D219" s="103"/>
      <c r="E219" s="33"/>
      <c r="F219" s="104" t="n">
        <f aca="false">E219/15432.3584</f>
        <v>0</v>
      </c>
      <c r="G219" s="33"/>
      <c r="H219" s="104" t="n">
        <f aca="false">G219*F219</f>
        <v>0</v>
      </c>
      <c r="I219" s="36" t="n">
        <f aca="false">IFERROR(15432.3584/G219,0)</f>
        <v>0</v>
      </c>
      <c r="J219" s="103"/>
      <c r="K219" s="32"/>
      <c r="L219" s="32"/>
      <c r="M219" s="103"/>
      <c r="N219" s="105"/>
      <c r="O219" s="106"/>
      <c r="P219" s="103"/>
      <c r="Q219" s="107"/>
      <c r="R219" s="38" t="n">
        <f aca="false">Q220/100</f>
        <v>0</v>
      </c>
      <c r="S219" s="108"/>
      <c r="T219" s="109" t="n">
        <f aca="false">(N219*S219)/1000</f>
        <v>0</v>
      </c>
      <c r="U219" s="103"/>
      <c r="V219" s="103"/>
      <c r="W219" s="103"/>
      <c r="X219" s="111"/>
      <c r="Y219" s="111"/>
      <c r="Z219" s="111"/>
      <c r="AA219" s="103"/>
      <c r="AB219" s="53"/>
      <c r="AC219" s="54" t="n">
        <f aca="false">R219+O221+H219+J220</f>
        <v>0</v>
      </c>
      <c r="AD219" s="54" t="n">
        <f aca="false">AC219*20</f>
        <v>0</v>
      </c>
      <c r="AE219" s="54" t="n">
        <f aca="false">AC219*50</f>
        <v>0</v>
      </c>
      <c r="AF219" s="54" t="n">
        <f aca="false">AC219*250</f>
        <v>0</v>
      </c>
      <c r="AG219" s="54" t="n">
        <f aca="false">AC219*1000</f>
        <v>0</v>
      </c>
      <c r="AH219" s="54" t="n">
        <f aca="false">AC219*5000</f>
        <v>0</v>
      </c>
    </row>
    <row r="220" customFormat="false" ht="15" hidden="false" customHeight="true" outlineLevel="0" collapsed="false">
      <c r="B220" s="102"/>
      <c r="C220" s="14"/>
      <c r="D220" s="103"/>
      <c r="E220" s="33"/>
      <c r="F220" s="104"/>
      <c r="G220" s="33"/>
      <c r="H220" s="104"/>
      <c r="I220" s="36"/>
      <c r="J220" s="32"/>
      <c r="K220" s="32"/>
      <c r="L220" s="32"/>
      <c r="M220" s="103"/>
      <c r="N220" s="105"/>
      <c r="O220" s="106"/>
      <c r="P220" s="103"/>
      <c r="Q220" s="33"/>
      <c r="R220" s="38"/>
      <c r="S220" s="108"/>
      <c r="T220" s="109"/>
      <c r="U220" s="103"/>
      <c r="V220" s="103"/>
      <c r="W220" s="103"/>
      <c r="X220" s="111"/>
      <c r="Y220" s="111"/>
      <c r="Z220" s="111"/>
      <c r="AA220" s="103"/>
      <c r="AB220" s="53"/>
      <c r="AC220" s="54"/>
      <c r="AD220" s="54"/>
      <c r="AE220" s="54"/>
      <c r="AF220" s="54"/>
      <c r="AG220" s="54"/>
      <c r="AH220" s="54"/>
    </row>
    <row r="221" customFormat="false" ht="15" hidden="false" customHeight="true" outlineLevel="0" collapsed="false">
      <c r="B221" s="102"/>
      <c r="C221" s="14"/>
      <c r="D221" s="103"/>
      <c r="E221" s="33"/>
      <c r="F221" s="104"/>
      <c r="G221" s="33"/>
      <c r="H221" s="104"/>
      <c r="I221" s="36" t="n">
        <f aca="false">I219/2</f>
        <v>0</v>
      </c>
      <c r="J221" s="32"/>
      <c r="K221" s="32"/>
      <c r="L221" s="32"/>
      <c r="M221" s="37"/>
      <c r="N221" s="105"/>
      <c r="O221" s="38" t="n">
        <f aca="false">O219/500</f>
        <v>0</v>
      </c>
      <c r="P221" s="103"/>
      <c r="Q221" s="33"/>
      <c r="R221" s="38"/>
      <c r="S221" s="108"/>
      <c r="T221" s="54" t="n">
        <f aca="false">(N219/15.4323584)*(S219/3.28083989501312)*0.1</f>
        <v>0</v>
      </c>
      <c r="U221" s="103"/>
      <c r="V221" s="103"/>
      <c r="W221" s="103"/>
      <c r="X221" s="111"/>
      <c r="Y221" s="111"/>
      <c r="Z221" s="111"/>
      <c r="AA221" s="103"/>
      <c r="AB221" s="53"/>
      <c r="AC221" s="54"/>
      <c r="AD221" s="54"/>
      <c r="AE221" s="54"/>
      <c r="AF221" s="54"/>
      <c r="AG221" s="54"/>
      <c r="AH221" s="54"/>
    </row>
    <row r="222" customFormat="false" ht="15" hidden="false" customHeight="true" outlineLevel="0" collapsed="false">
      <c r="B222" s="102" t="n">
        <v>73</v>
      </c>
      <c r="C222" s="14"/>
      <c r="D222" s="103"/>
      <c r="E222" s="33"/>
      <c r="F222" s="104" t="n">
        <f aca="false">E222/15432.3584</f>
        <v>0</v>
      </c>
      <c r="G222" s="33"/>
      <c r="H222" s="104" t="n">
        <f aca="false">G222*F222</f>
        <v>0</v>
      </c>
      <c r="I222" s="36" t="n">
        <f aca="false">IFERROR(15432.3584/G222,0)</f>
        <v>0</v>
      </c>
      <c r="J222" s="103"/>
      <c r="K222" s="32"/>
      <c r="L222" s="32"/>
      <c r="M222" s="103"/>
      <c r="N222" s="105"/>
      <c r="O222" s="106"/>
      <c r="P222" s="103"/>
      <c r="Q222" s="107"/>
      <c r="R222" s="38" t="n">
        <f aca="false">Q223/100</f>
        <v>0</v>
      </c>
      <c r="S222" s="108"/>
      <c r="T222" s="109" t="n">
        <f aca="false">(N222*S222)/1000</f>
        <v>0</v>
      </c>
      <c r="U222" s="103"/>
      <c r="V222" s="103"/>
      <c r="W222" s="103"/>
      <c r="X222" s="111"/>
      <c r="Y222" s="111"/>
      <c r="Z222" s="111"/>
      <c r="AA222" s="103"/>
      <c r="AB222" s="53"/>
      <c r="AC222" s="54" t="n">
        <f aca="false">R222+O224+H222+J223</f>
        <v>0</v>
      </c>
      <c r="AD222" s="54" t="n">
        <f aca="false">AC222*20</f>
        <v>0</v>
      </c>
      <c r="AE222" s="54" t="n">
        <f aca="false">AC222*50</f>
        <v>0</v>
      </c>
      <c r="AF222" s="54" t="n">
        <f aca="false">AC222*250</f>
        <v>0</v>
      </c>
      <c r="AG222" s="54" t="n">
        <f aca="false">AC222*1000</f>
        <v>0</v>
      </c>
      <c r="AH222" s="54" t="n">
        <f aca="false">AC222*5000</f>
        <v>0</v>
      </c>
    </row>
    <row r="223" customFormat="false" ht="15" hidden="false" customHeight="true" outlineLevel="0" collapsed="false">
      <c r="B223" s="102"/>
      <c r="C223" s="14"/>
      <c r="D223" s="103"/>
      <c r="E223" s="33"/>
      <c r="F223" s="104"/>
      <c r="G223" s="33"/>
      <c r="H223" s="104"/>
      <c r="I223" s="36"/>
      <c r="J223" s="32"/>
      <c r="K223" s="32"/>
      <c r="L223" s="32"/>
      <c r="M223" s="103"/>
      <c r="N223" s="105"/>
      <c r="O223" s="106"/>
      <c r="P223" s="103"/>
      <c r="Q223" s="33"/>
      <c r="R223" s="38"/>
      <c r="S223" s="108"/>
      <c r="T223" s="109"/>
      <c r="U223" s="103"/>
      <c r="V223" s="103"/>
      <c r="W223" s="103"/>
      <c r="X223" s="111"/>
      <c r="Y223" s="111"/>
      <c r="Z223" s="111"/>
      <c r="AA223" s="103"/>
      <c r="AB223" s="53"/>
      <c r="AC223" s="54"/>
      <c r="AD223" s="54"/>
      <c r="AE223" s="54"/>
      <c r="AF223" s="54"/>
      <c r="AG223" s="54"/>
      <c r="AH223" s="54"/>
    </row>
    <row r="224" customFormat="false" ht="15" hidden="false" customHeight="true" outlineLevel="0" collapsed="false">
      <c r="B224" s="102"/>
      <c r="C224" s="14"/>
      <c r="D224" s="103"/>
      <c r="E224" s="33"/>
      <c r="F224" s="104"/>
      <c r="G224" s="33"/>
      <c r="H224" s="104"/>
      <c r="I224" s="36" t="n">
        <f aca="false">I222/2</f>
        <v>0</v>
      </c>
      <c r="J224" s="32"/>
      <c r="K224" s="32"/>
      <c r="L224" s="32"/>
      <c r="M224" s="37"/>
      <c r="N224" s="105"/>
      <c r="O224" s="38" t="n">
        <f aca="false">O222/500</f>
        <v>0</v>
      </c>
      <c r="P224" s="103"/>
      <c r="Q224" s="33"/>
      <c r="R224" s="38"/>
      <c r="S224" s="108"/>
      <c r="T224" s="54" t="n">
        <f aca="false">(N222/15.4323584)*(S222/3.28083989501312)*0.1</f>
        <v>0</v>
      </c>
      <c r="U224" s="103"/>
      <c r="V224" s="103"/>
      <c r="W224" s="103"/>
      <c r="X224" s="111"/>
      <c r="Y224" s="111"/>
      <c r="Z224" s="111"/>
      <c r="AA224" s="103"/>
      <c r="AB224" s="53"/>
      <c r="AC224" s="54"/>
      <c r="AD224" s="54"/>
      <c r="AE224" s="54"/>
      <c r="AF224" s="54"/>
      <c r="AG224" s="54"/>
      <c r="AH224" s="54"/>
    </row>
    <row r="225" customFormat="false" ht="15" hidden="false" customHeight="true" outlineLevel="0" collapsed="false">
      <c r="B225" s="102" t="n">
        <v>74</v>
      </c>
      <c r="C225" s="14"/>
      <c r="D225" s="103"/>
      <c r="E225" s="33"/>
      <c r="F225" s="104" t="n">
        <f aca="false">E225/15432.3584</f>
        <v>0</v>
      </c>
      <c r="G225" s="33"/>
      <c r="H225" s="104" t="n">
        <f aca="false">G225*F225</f>
        <v>0</v>
      </c>
      <c r="I225" s="36" t="n">
        <f aca="false">IFERROR(15432.3584/G225,0)</f>
        <v>0</v>
      </c>
      <c r="J225" s="103"/>
      <c r="K225" s="32"/>
      <c r="L225" s="32"/>
      <c r="M225" s="103"/>
      <c r="N225" s="105"/>
      <c r="O225" s="106"/>
      <c r="P225" s="103"/>
      <c r="Q225" s="107"/>
      <c r="R225" s="38" t="n">
        <f aca="false">Q226/100</f>
        <v>0</v>
      </c>
      <c r="S225" s="108"/>
      <c r="T225" s="109" t="n">
        <f aca="false">(N225*S225)/1000</f>
        <v>0</v>
      </c>
      <c r="U225" s="103"/>
      <c r="V225" s="103"/>
      <c r="W225" s="103"/>
      <c r="X225" s="111"/>
      <c r="Y225" s="111"/>
      <c r="Z225" s="111"/>
      <c r="AA225" s="103"/>
      <c r="AB225" s="53"/>
      <c r="AC225" s="54" t="n">
        <f aca="false">R225+O227+H225+J226</f>
        <v>0</v>
      </c>
      <c r="AD225" s="54" t="n">
        <f aca="false">AC225*20</f>
        <v>0</v>
      </c>
      <c r="AE225" s="54" t="n">
        <f aca="false">AC225*50</f>
        <v>0</v>
      </c>
      <c r="AF225" s="54" t="n">
        <f aca="false">AC225*250</f>
        <v>0</v>
      </c>
      <c r="AG225" s="54" t="n">
        <f aca="false">AC225*1000</f>
        <v>0</v>
      </c>
      <c r="AH225" s="54" t="n">
        <f aca="false">AC225*5000</f>
        <v>0</v>
      </c>
    </row>
    <row r="226" customFormat="false" ht="15" hidden="false" customHeight="true" outlineLevel="0" collapsed="false">
      <c r="B226" s="102"/>
      <c r="C226" s="14"/>
      <c r="D226" s="103"/>
      <c r="E226" s="33"/>
      <c r="F226" s="104"/>
      <c r="G226" s="33"/>
      <c r="H226" s="104"/>
      <c r="I226" s="36"/>
      <c r="J226" s="32"/>
      <c r="K226" s="32"/>
      <c r="L226" s="32"/>
      <c r="M226" s="103"/>
      <c r="N226" s="105"/>
      <c r="O226" s="106"/>
      <c r="P226" s="103"/>
      <c r="Q226" s="33"/>
      <c r="R226" s="38"/>
      <c r="S226" s="108"/>
      <c r="T226" s="109"/>
      <c r="U226" s="103"/>
      <c r="V226" s="103"/>
      <c r="W226" s="103"/>
      <c r="X226" s="111"/>
      <c r="Y226" s="111"/>
      <c r="Z226" s="111"/>
      <c r="AA226" s="103"/>
      <c r="AB226" s="53"/>
      <c r="AC226" s="54"/>
      <c r="AD226" s="54"/>
      <c r="AE226" s="54"/>
      <c r="AF226" s="54"/>
      <c r="AG226" s="54"/>
      <c r="AH226" s="54"/>
    </row>
    <row r="227" customFormat="false" ht="15" hidden="false" customHeight="true" outlineLevel="0" collapsed="false">
      <c r="B227" s="102"/>
      <c r="C227" s="14"/>
      <c r="D227" s="103"/>
      <c r="E227" s="33"/>
      <c r="F227" s="104"/>
      <c r="G227" s="33"/>
      <c r="H227" s="104"/>
      <c r="I227" s="36" t="n">
        <f aca="false">I225/2</f>
        <v>0</v>
      </c>
      <c r="J227" s="32"/>
      <c r="K227" s="32"/>
      <c r="L227" s="32"/>
      <c r="M227" s="37"/>
      <c r="N227" s="105"/>
      <c r="O227" s="38" t="n">
        <f aca="false">O225/500</f>
        <v>0</v>
      </c>
      <c r="P227" s="103"/>
      <c r="Q227" s="33"/>
      <c r="R227" s="38"/>
      <c r="S227" s="108"/>
      <c r="T227" s="54" t="n">
        <f aca="false">(N225/15.4323584)*(S225/3.28083989501312)*0.1</f>
        <v>0</v>
      </c>
      <c r="U227" s="103"/>
      <c r="V227" s="103"/>
      <c r="W227" s="103"/>
      <c r="X227" s="111"/>
      <c r="Y227" s="111"/>
      <c r="Z227" s="111"/>
      <c r="AA227" s="103"/>
      <c r="AB227" s="53"/>
      <c r="AC227" s="54"/>
      <c r="AD227" s="54"/>
      <c r="AE227" s="54"/>
      <c r="AF227" s="54"/>
      <c r="AG227" s="54"/>
      <c r="AH227" s="54"/>
    </row>
    <row r="228" customFormat="false" ht="15" hidden="false" customHeight="true" outlineLevel="0" collapsed="false">
      <c r="B228" s="102" t="n">
        <v>75</v>
      </c>
      <c r="C228" s="14"/>
      <c r="D228" s="103"/>
      <c r="E228" s="33"/>
      <c r="F228" s="104" t="n">
        <f aca="false">E228/15432.3584</f>
        <v>0</v>
      </c>
      <c r="G228" s="33"/>
      <c r="H228" s="104" t="n">
        <f aca="false">G228*F228</f>
        <v>0</v>
      </c>
      <c r="I228" s="36" t="n">
        <f aca="false">IFERROR(15432.3584/G228,0)</f>
        <v>0</v>
      </c>
      <c r="J228" s="103"/>
      <c r="K228" s="32"/>
      <c r="L228" s="32"/>
      <c r="M228" s="103"/>
      <c r="N228" s="105"/>
      <c r="O228" s="106"/>
      <c r="P228" s="103"/>
      <c r="Q228" s="107"/>
      <c r="R228" s="38" t="n">
        <f aca="false">Q229/100</f>
        <v>0</v>
      </c>
      <c r="S228" s="108"/>
      <c r="T228" s="109" t="n">
        <f aca="false">(N228*S228)/1000</f>
        <v>0</v>
      </c>
      <c r="U228" s="103"/>
      <c r="V228" s="103"/>
      <c r="W228" s="103"/>
      <c r="X228" s="111"/>
      <c r="Y228" s="111"/>
      <c r="Z228" s="111"/>
      <c r="AA228" s="103"/>
      <c r="AB228" s="53"/>
      <c r="AC228" s="54" t="n">
        <f aca="false">R228+O230+H228+J229</f>
        <v>0</v>
      </c>
      <c r="AD228" s="54" t="n">
        <f aca="false">AC228*20</f>
        <v>0</v>
      </c>
      <c r="AE228" s="54" t="n">
        <f aca="false">AC228*50</f>
        <v>0</v>
      </c>
      <c r="AF228" s="54" t="n">
        <f aca="false">AC228*250</f>
        <v>0</v>
      </c>
      <c r="AG228" s="54" t="n">
        <f aca="false">AC228*1000</f>
        <v>0</v>
      </c>
      <c r="AH228" s="54" t="n">
        <f aca="false">AC228*5000</f>
        <v>0</v>
      </c>
    </row>
    <row r="229" customFormat="false" ht="15" hidden="false" customHeight="true" outlineLevel="0" collapsed="false">
      <c r="B229" s="102"/>
      <c r="C229" s="14"/>
      <c r="D229" s="103"/>
      <c r="E229" s="33"/>
      <c r="F229" s="104"/>
      <c r="G229" s="33"/>
      <c r="H229" s="104"/>
      <c r="I229" s="36"/>
      <c r="J229" s="32"/>
      <c r="K229" s="32"/>
      <c r="L229" s="32"/>
      <c r="M229" s="103"/>
      <c r="N229" s="105"/>
      <c r="O229" s="106"/>
      <c r="P229" s="103"/>
      <c r="Q229" s="33"/>
      <c r="R229" s="38"/>
      <c r="S229" s="108"/>
      <c r="T229" s="109"/>
      <c r="U229" s="103"/>
      <c r="V229" s="103"/>
      <c r="W229" s="103"/>
      <c r="X229" s="111"/>
      <c r="Y229" s="111"/>
      <c r="Z229" s="111"/>
      <c r="AA229" s="103"/>
      <c r="AB229" s="53"/>
      <c r="AC229" s="54"/>
      <c r="AD229" s="54"/>
      <c r="AE229" s="54"/>
      <c r="AF229" s="54"/>
      <c r="AG229" s="54"/>
      <c r="AH229" s="54"/>
    </row>
    <row r="230" customFormat="false" ht="15" hidden="false" customHeight="true" outlineLevel="0" collapsed="false">
      <c r="B230" s="102"/>
      <c r="C230" s="14"/>
      <c r="D230" s="103"/>
      <c r="E230" s="33"/>
      <c r="F230" s="104"/>
      <c r="G230" s="33"/>
      <c r="H230" s="104"/>
      <c r="I230" s="36" t="n">
        <f aca="false">I228/2</f>
        <v>0</v>
      </c>
      <c r="J230" s="32"/>
      <c r="K230" s="32"/>
      <c r="L230" s="32"/>
      <c r="M230" s="37"/>
      <c r="N230" s="105"/>
      <c r="O230" s="38" t="n">
        <f aca="false">O228/500</f>
        <v>0</v>
      </c>
      <c r="P230" s="103"/>
      <c r="Q230" s="33"/>
      <c r="R230" s="38"/>
      <c r="S230" s="108"/>
      <c r="T230" s="54" t="n">
        <f aca="false">(N228/15.4323584)*(S228/3.28083989501312)*0.1</f>
        <v>0</v>
      </c>
      <c r="U230" s="103"/>
      <c r="V230" s="103"/>
      <c r="W230" s="103"/>
      <c r="X230" s="111"/>
      <c r="Y230" s="111"/>
      <c r="Z230" s="111"/>
      <c r="AA230" s="103"/>
      <c r="AB230" s="53"/>
      <c r="AC230" s="54"/>
      <c r="AD230" s="54"/>
      <c r="AE230" s="54"/>
      <c r="AF230" s="54"/>
      <c r="AG230" s="54"/>
      <c r="AH230" s="54"/>
    </row>
    <row r="231" customFormat="false" ht="15" hidden="false" customHeight="true" outlineLevel="0" collapsed="false">
      <c r="B231" s="102" t="n">
        <v>76</v>
      </c>
      <c r="C231" s="14"/>
      <c r="D231" s="103"/>
      <c r="E231" s="33"/>
      <c r="F231" s="104" t="n">
        <f aca="false">E231/15432.3584</f>
        <v>0</v>
      </c>
      <c r="G231" s="33"/>
      <c r="H231" s="104" t="n">
        <f aca="false">G231*F231</f>
        <v>0</v>
      </c>
      <c r="I231" s="36" t="n">
        <f aca="false">IFERROR(15432.3584/G231,0)</f>
        <v>0</v>
      </c>
      <c r="J231" s="103"/>
      <c r="K231" s="32"/>
      <c r="L231" s="32"/>
      <c r="M231" s="103"/>
      <c r="N231" s="105"/>
      <c r="O231" s="106"/>
      <c r="P231" s="103"/>
      <c r="Q231" s="107"/>
      <c r="R231" s="38" t="n">
        <f aca="false">Q232/100</f>
        <v>0</v>
      </c>
      <c r="S231" s="108"/>
      <c r="T231" s="109" t="n">
        <f aca="false">(N231*S231)/1000</f>
        <v>0</v>
      </c>
      <c r="U231" s="103"/>
      <c r="V231" s="103"/>
      <c r="W231" s="103"/>
      <c r="X231" s="111"/>
      <c r="Y231" s="111"/>
      <c r="Z231" s="111"/>
      <c r="AA231" s="103"/>
      <c r="AB231" s="53"/>
      <c r="AC231" s="54" t="n">
        <f aca="false">R231+O233+H231+J232</f>
        <v>0</v>
      </c>
      <c r="AD231" s="54" t="n">
        <f aca="false">AC231*20</f>
        <v>0</v>
      </c>
      <c r="AE231" s="54" t="n">
        <f aca="false">AC231*50</f>
        <v>0</v>
      </c>
      <c r="AF231" s="54" t="n">
        <f aca="false">AC231*250</f>
        <v>0</v>
      </c>
      <c r="AG231" s="54" t="n">
        <f aca="false">AC231*1000</f>
        <v>0</v>
      </c>
      <c r="AH231" s="54" t="n">
        <f aca="false">AC231*5000</f>
        <v>0</v>
      </c>
    </row>
    <row r="232" customFormat="false" ht="15" hidden="false" customHeight="true" outlineLevel="0" collapsed="false">
      <c r="B232" s="102"/>
      <c r="C232" s="14"/>
      <c r="D232" s="103"/>
      <c r="E232" s="33"/>
      <c r="F232" s="104"/>
      <c r="G232" s="33"/>
      <c r="H232" s="104"/>
      <c r="I232" s="36"/>
      <c r="J232" s="32"/>
      <c r="K232" s="32"/>
      <c r="L232" s="32"/>
      <c r="M232" s="103"/>
      <c r="N232" s="105"/>
      <c r="O232" s="106"/>
      <c r="P232" s="103"/>
      <c r="Q232" s="33"/>
      <c r="R232" s="38"/>
      <c r="S232" s="108"/>
      <c r="T232" s="109"/>
      <c r="U232" s="103"/>
      <c r="V232" s="103"/>
      <c r="W232" s="103"/>
      <c r="X232" s="111"/>
      <c r="Y232" s="111"/>
      <c r="Z232" s="111"/>
      <c r="AA232" s="103"/>
      <c r="AB232" s="53"/>
      <c r="AC232" s="54"/>
      <c r="AD232" s="54"/>
      <c r="AE232" s="54"/>
      <c r="AF232" s="54"/>
      <c r="AG232" s="54"/>
      <c r="AH232" s="54"/>
    </row>
    <row r="233" customFormat="false" ht="15" hidden="false" customHeight="true" outlineLevel="0" collapsed="false">
      <c r="B233" s="102"/>
      <c r="C233" s="14"/>
      <c r="D233" s="103"/>
      <c r="E233" s="33"/>
      <c r="F233" s="104"/>
      <c r="G233" s="33"/>
      <c r="H233" s="104"/>
      <c r="I233" s="36" t="n">
        <f aca="false">I231/2</f>
        <v>0</v>
      </c>
      <c r="J233" s="32"/>
      <c r="K233" s="32"/>
      <c r="L233" s="32"/>
      <c r="M233" s="37"/>
      <c r="N233" s="105"/>
      <c r="O233" s="38" t="n">
        <f aca="false">O231/500</f>
        <v>0</v>
      </c>
      <c r="P233" s="103"/>
      <c r="Q233" s="33"/>
      <c r="R233" s="38"/>
      <c r="S233" s="108"/>
      <c r="T233" s="54" t="n">
        <f aca="false">(N231/15.4323584)*(S231/3.28083989501312)*0.1</f>
        <v>0</v>
      </c>
      <c r="U233" s="103"/>
      <c r="V233" s="103"/>
      <c r="W233" s="103"/>
      <c r="X233" s="111"/>
      <c r="Y233" s="111"/>
      <c r="Z233" s="111"/>
      <c r="AA233" s="103"/>
      <c r="AB233" s="53"/>
      <c r="AC233" s="54"/>
      <c r="AD233" s="54"/>
      <c r="AE233" s="54"/>
      <c r="AF233" s="54"/>
      <c r="AG233" s="54"/>
      <c r="AH233" s="54"/>
    </row>
    <row r="234" customFormat="false" ht="15" hidden="false" customHeight="true" outlineLevel="0" collapsed="false">
      <c r="B234" s="102" t="n">
        <v>77</v>
      </c>
      <c r="C234" s="14"/>
      <c r="D234" s="103"/>
      <c r="E234" s="33"/>
      <c r="F234" s="104" t="n">
        <f aca="false">E234/15432.3584</f>
        <v>0</v>
      </c>
      <c r="G234" s="33"/>
      <c r="H234" s="104" t="n">
        <f aca="false">G234*F234</f>
        <v>0</v>
      </c>
      <c r="I234" s="36" t="n">
        <f aca="false">IFERROR(15432.3584/G234,0)</f>
        <v>0</v>
      </c>
      <c r="J234" s="103"/>
      <c r="K234" s="32"/>
      <c r="L234" s="32"/>
      <c r="M234" s="103"/>
      <c r="N234" s="105"/>
      <c r="O234" s="106"/>
      <c r="P234" s="103"/>
      <c r="Q234" s="107"/>
      <c r="R234" s="38" t="n">
        <f aca="false">Q235/100</f>
        <v>0</v>
      </c>
      <c r="S234" s="108"/>
      <c r="T234" s="109" t="n">
        <f aca="false">(N234*S234)/1000</f>
        <v>0</v>
      </c>
      <c r="U234" s="103"/>
      <c r="V234" s="103"/>
      <c r="W234" s="103"/>
      <c r="X234" s="111"/>
      <c r="Y234" s="111"/>
      <c r="Z234" s="111"/>
      <c r="AA234" s="103"/>
      <c r="AB234" s="53"/>
      <c r="AC234" s="54" t="n">
        <f aca="false">R234+O236+H234+J235</f>
        <v>0</v>
      </c>
      <c r="AD234" s="54" t="n">
        <f aca="false">AC234*20</f>
        <v>0</v>
      </c>
      <c r="AE234" s="54" t="n">
        <f aca="false">AC234*50</f>
        <v>0</v>
      </c>
      <c r="AF234" s="54" t="n">
        <f aca="false">AC234*250</f>
        <v>0</v>
      </c>
      <c r="AG234" s="54" t="n">
        <f aca="false">AC234*1000</f>
        <v>0</v>
      </c>
      <c r="AH234" s="54" t="n">
        <f aca="false">AC234*5000</f>
        <v>0</v>
      </c>
    </row>
    <row r="235" customFormat="false" ht="15" hidden="false" customHeight="true" outlineLevel="0" collapsed="false">
      <c r="B235" s="102"/>
      <c r="C235" s="14"/>
      <c r="D235" s="103"/>
      <c r="E235" s="33"/>
      <c r="F235" s="104"/>
      <c r="G235" s="33"/>
      <c r="H235" s="104"/>
      <c r="I235" s="36"/>
      <c r="J235" s="32"/>
      <c r="K235" s="32"/>
      <c r="L235" s="32"/>
      <c r="M235" s="103"/>
      <c r="N235" s="105"/>
      <c r="O235" s="106"/>
      <c r="P235" s="103"/>
      <c r="Q235" s="33"/>
      <c r="R235" s="38"/>
      <c r="S235" s="108"/>
      <c r="T235" s="109"/>
      <c r="U235" s="103"/>
      <c r="V235" s="103"/>
      <c r="W235" s="103"/>
      <c r="X235" s="111"/>
      <c r="Y235" s="111"/>
      <c r="Z235" s="111"/>
      <c r="AA235" s="103"/>
      <c r="AB235" s="53"/>
      <c r="AC235" s="54"/>
      <c r="AD235" s="54"/>
      <c r="AE235" s="54"/>
      <c r="AF235" s="54"/>
      <c r="AG235" s="54"/>
      <c r="AH235" s="54"/>
    </row>
    <row r="236" customFormat="false" ht="15" hidden="false" customHeight="true" outlineLevel="0" collapsed="false">
      <c r="B236" s="102"/>
      <c r="C236" s="14"/>
      <c r="D236" s="103"/>
      <c r="E236" s="33"/>
      <c r="F236" s="104"/>
      <c r="G236" s="33"/>
      <c r="H236" s="104"/>
      <c r="I236" s="36" t="n">
        <f aca="false">I234/2</f>
        <v>0</v>
      </c>
      <c r="J236" s="32"/>
      <c r="K236" s="32"/>
      <c r="L236" s="32"/>
      <c r="M236" s="37"/>
      <c r="N236" s="105"/>
      <c r="O236" s="38" t="n">
        <f aca="false">O234/500</f>
        <v>0</v>
      </c>
      <c r="P236" s="103"/>
      <c r="Q236" s="33"/>
      <c r="R236" s="38"/>
      <c r="S236" s="108"/>
      <c r="T236" s="54" t="n">
        <f aca="false">(N234/15.4323584)*(S234/3.28083989501312)*0.1</f>
        <v>0</v>
      </c>
      <c r="U236" s="103"/>
      <c r="V236" s="103"/>
      <c r="W236" s="103"/>
      <c r="X236" s="111"/>
      <c r="Y236" s="111"/>
      <c r="Z236" s="111"/>
      <c r="AA236" s="103"/>
      <c r="AB236" s="53"/>
      <c r="AC236" s="54"/>
      <c r="AD236" s="54"/>
      <c r="AE236" s="54"/>
      <c r="AF236" s="54"/>
      <c r="AG236" s="54"/>
      <c r="AH236" s="54"/>
    </row>
    <row r="237" customFormat="false" ht="15" hidden="false" customHeight="true" outlineLevel="0" collapsed="false">
      <c r="B237" s="102" t="n">
        <v>78</v>
      </c>
      <c r="C237" s="14"/>
      <c r="D237" s="103"/>
      <c r="E237" s="33"/>
      <c r="F237" s="104" t="n">
        <f aca="false">E237/15432.3584</f>
        <v>0</v>
      </c>
      <c r="G237" s="33"/>
      <c r="H237" s="104" t="n">
        <f aca="false">G237*F237</f>
        <v>0</v>
      </c>
      <c r="I237" s="36" t="n">
        <f aca="false">IFERROR(15432.3584/G237,0)</f>
        <v>0</v>
      </c>
      <c r="J237" s="103"/>
      <c r="K237" s="32"/>
      <c r="L237" s="32"/>
      <c r="M237" s="103"/>
      <c r="N237" s="105"/>
      <c r="O237" s="106"/>
      <c r="P237" s="103"/>
      <c r="Q237" s="107"/>
      <c r="R237" s="38" t="n">
        <f aca="false">Q238/100</f>
        <v>0</v>
      </c>
      <c r="S237" s="108"/>
      <c r="T237" s="109" t="n">
        <f aca="false">(N237*S237)/1000</f>
        <v>0</v>
      </c>
      <c r="U237" s="103"/>
      <c r="V237" s="103"/>
      <c r="W237" s="103"/>
      <c r="X237" s="111"/>
      <c r="Y237" s="111"/>
      <c r="Z237" s="111"/>
      <c r="AA237" s="103"/>
      <c r="AB237" s="53"/>
      <c r="AC237" s="54" t="n">
        <f aca="false">R237+O239+H237+J238</f>
        <v>0</v>
      </c>
      <c r="AD237" s="54" t="n">
        <f aca="false">AC237*20</f>
        <v>0</v>
      </c>
      <c r="AE237" s="54" t="n">
        <f aca="false">AC237*50</f>
        <v>0</v>
      </c>
      <c r="AF237" s="54" t="n">
        <f aca="false">AC237*250</f>
        <v>0</v>
      </c>
      <c r="AG237" s="54" t="n">
        <f aca="false">AC237*1000</f>
        <v>0</v>
      </c>
      <c r="AH237" s="54" t="n">
        <f aca="false">AC237*5000</f>
        <v>0</v>
      </c>
    </row>
    <row r="238" customFormat="false" ht="15" hidden="false" customHeight="true" outlineLevel="0" collapsed="false">
      <c r="B238" s="102"/>
      <c r="C238" s="14"/>
      <c r="D238" s="103"/>
      <c r="E238" s="33"/>
      <c r="F238" s="104"/>
      <c r="G238" s="33"/>
      <c r="H238" s="104"/>
      <c r="I238" s="36"/>
      <c r="J238" s="32"/>
      <c r="K238" s="32"/>
      <c r="L238" s="32"/>
      <c r="M238" s="103"/>
      <c r="N238" s="105"/>
      <c r="O238" s="106"/>
      <c r="P238" s="103"/>
      <c r="Q238" s="33"/>
      <c r="R238" s="38"/>
      <c r="S238" s="108"/>
      <c r="T238" s="109"/>
      <c r="U238" s="103"/>
      <c r="V238" s="103"/>
      <c r="W238" s="103"/>
      <c r="X238" s="111"/>
      <c r="Y238" s="111"/>
      <c r="Z238" s="111"/>
      <c r="AA238" s="103"/>
      <c r="AB238" s="53"/>
      <c r="AC238" s="54"/>
      <c r="AD238" s="54"/>
      <c r="AE238" s="54"/>
      <c r="AF238" s="54"/>
      <c r="AG238" s="54"/>
      <c r="AH238" s="54"/>
    </row>
    <row r="239" customFormat="false" ht="15" hidden="false" customHeight="true" outlineLevel="0" collapsed="false">
      <c r="B239" s="102"/>
      <c r="C239" s="14"/>
      <c r="D239" s="103"/>
      <c r="E239" s="33"/>
      <c r="F239" s="104"/>
      <c r="G239" s="33"/>
      <c r="H239" s="104"/>
      <c r="I239" s="36" t="n">
        <f aca="false">I237/2</f>
        <v>0</v>
      </c>
      <c r="J239" s="32"/>
      <c r="K239" s="32"/>
      <c r="L239" s="32"/>
      <c r="M239" s="37"/>
      <c r="N239" s="105"/>
      <c r="O239" s="38" t="n">
        <f aca="false">O237/500</f>
        <v>0</v>
      </c>
      <c r="P239" s="103"/>
      <c r="Q239" s="33"/>
      <c r="R239" s="38"/>
      <c r="S239" s="108"/>
      <c r="T239" s="54" t="n">
        <f aca="false">(N237/15.4323584)*(S237/3.28083989501312)*0.1</f>
        <v>0</v>
      </c>
      <c r="U239" s="103"/>
      <c r="V239" s="103"/>
      <c r="W239" s="103"/>
      <c r="X239" s="111"/>
      <c r="Y239" s="111"/>
      <c r="Z239" s="111"/>
      <c r="AA239" s="103"/>
      <c r="AB239" s="53"/>
      <c r="AC239" s="54"/>
      <c r="AD239" s="54"/>
      <c r="AE239" s="54"/>
      <c r="AF239" s="54"/>
      <c r="AG239" s="54"/>
      <c r="AH239" s="54"/>
    </row>
    <row r="240" customFormat="false" ht="15" hidden="false" customHeight="true" outlineLevel="0" collapsed="false">
      <c r="B240" s="102" t="n">
        <v>79</v>
      </c>
      <c r="C240" s="14"/>
      <c r="D240" s="103"/>
      <c r="E240" s="33"/>
      <c r="F240" s="104" t="n">
        <f aca="false">E240/15432.3584</f>
        <v>0</v>
      </c>
      <c r="G240" s="33"/>
      <c r="H240" s="104" t="n">
        <f aca="false">G240*F240</f>
        <v>0</v>
      </c>
      <c r="I240" s="36" t="n">
        <f aca="false">IFERROR(15432.3584/G240,0)</f>
        <v>0</v>
      </c>
      <c r="J240" s="103"/>
      <c r="K240" s="32"/>
      <c r="L240" s="32"/>
      <c r="M240" s="103"/>
      <c r="N240" s="105"/>
      <c r="O240" s="106"/>
      <c r="P240" s="103"/>
      <c r="Q240" s="107"/>
      <c r="R240" s="38" t="n">
        <f aca="false">Q241/100</f>
        <v>0</v>
      </c>
      <c r="S240" s="108"/>
      <c r="T240" s="109" t="n">
        <f aca="false">(N240*S240)/1000</f>
        <v>0</v>
      </c>
      <c r="U240" s="103"/>
      <c r="V240" s="103"/>
      <c r="W240" s="103"/>
      <c r="X240" s="111"/>
      <c r="Y240" s="111"/>
      <c r="Z240" s="111"/>
      <c r="AA240" s="103"/>
      <c r="AB240" s="53"/>
      <c r="AC240" s="54" t="n">
        <f aca="false">R240+O242+H240+J241</f>
        <v>0</v>
      </c>
      <c r="AD240" s="54" t="n">
        <f aca="false">AC240*20</f>
        <v>0</v>
      </c>
      <c r="AE240" s="54" t="n">
        <f aca="false">AC240*50</f>
        <v>0</v>
      </c>
      <c r="AF240" s="54" t="n">
        <f aca="false">AC240*250</f>
        <v>0</v>
      </c>
      <c r="AG240" s="54" t="n">
        <f aca="false">AC240*1000</f>
        <v>0</v>
      </c>
      <c r="AH240" s="54" t="n">
        <f aca="false">AC240*5000</f>
        <v>0</v>
      </c>
    </row>
    <row r="241" customFormat="false" ht="15" hidden="false" customHeight="true" outlineLevel="0" collapsed="false">
      <c r="B241" s="102"/>
      <c r="C241" s="14"/>
      <c r="D241" s="103"/>
      <c r="E241" s="33"/>
      <c r="F241" s="104"/>
      <c r="G241" s="33"/>
      <c r="H241" s="104"/>
      <c r="I241" s="36"/>
      <c r="J241" s="32"/>
      <c r="K241" s="32"/>
      <c r="L241" s="32"/>
      <c r="M241" s="103"/>
      <c r="N241" s="105"/>
      <c r="O241" s="106"/>
      <c r="P241" s="103"/>
      <c r="Q241" s="33"/>
      <c r="R241" s="38"/>
      <c r="S241" s="108"/>
      <c r="T241" s="109"/>
      <c r="U241" s="103"/>
      <c r="V241" s="103"/>
      <c r="W241" s="103"/>
      <c r="X241" s="111"/>
      <c r="Y241" s="111"/>
      <c r="Z241" s="111"/>
      <c r="AA241" s="103"/>
      <c r="AB241" s="53"/>
      <c r="AC241" s="54"/>
      <c r="AD241" s="54"/>
      <c r="AE241" s="54"/>
      <c r="AF241" s="54"/>
      <c r="AG241" s="54"/>
      <c r="AH241" s="54"/>
    </row>
    <row r="242" customFormat="false" ht="15" hidden="false" customHeight="true" outlineLevel="0" collapsed="false">
      <c r="B242" s="102"/>
      <c r="C242" s="14"/>
      <c r="D242" s="103"/>
      <c r="E242" s="33"/>
      <c r="F242" s="104"/>
      <c r="G242" s="33"/>
      <c r="H242" s="104"/>
      <c r="I242" s="36" t="n">
        <f aca="false">I240/2</f>
        <v>0</v>
      </c>
      <c r="J242" s="32"/>
      <c r="K242" s="32"/>
      <c r="L242" s="32"/>
      <c r="M242" s="37"/>
      <c r="N242" s="105"/>
      <c r="O242" s="38" t="n">
        <f aca="false">O240/500</f>
        <v>0</v>
      </c>
      <c r="P242" s="103"/>
      <c r="Q242" s="33"/>
      <c r="R242" s="38"/>
      <c r="S242" s="108"/>
      <c r="T242" s="54" t="n">
        <f aca="false">(N240/15.4323584)*(S240/3.28083989501312)*0.1</f>
        <v>0</v>
      </c>
      <c r="U242" s="103"/>
      <c r="V242" s="103"/>
      <c r="W242" s="103"/>
      <c r="X242" s="111"/>
      <c r="Y242" s="111"/>
      <c r="Z242" s="111"/>
      <c r="AA242" s="103"/>
      <c r="AB242" s="53"/>
      <c r="AC242" s="54"/>
      <c r="AD242" s="54"/>
      <c r="AE242" s="54"/>
      <c r="AF242" s="54"/>
      <c r="AG242" s="54"/>
      <c r="AH242" s="54"/>
    </row>
    <row r="243" customFormat="false" ht="15" hidden="false" customHeight="true" outlineLevel="0" collapsed="false">
      <c r="B243" s="102" t="n">
        <v>80</v>
      </c>
      <c r="C243" s="14"/>
      <c r="D243" s="103"/>
      <c r="E243" s="33"/>
      <c r="F243" s="104" t="n">
        <f aca="false">E243/15432.3584</f>
        <v>0</v>
      </c>
      <c r="G243" s="33"/>
      <c r="H243" s="104" t="n">
        <f aca="false">G243*F243</f>
        <v>0</v>
      </c>
      <c r="I243" s="36" t="n">
        <f aca="false">IFERROR(15432.3584/G243,0)</f>
        <v>0</v>
      </c>
      <c r="J243" s="103"/>
      <c r="K243" s="32"/>
      <c r="L243" s="32"/>
      <c r="M243" s="103"/>
      <c r="N243" s="105"/>
      <c r="O243" s="106"/>
      <c r="P243" s="103"/>
      <c r="Q243" s="107"/>
      <c r="R243" s="38" t="n">
        <f aca="false">Q244/100</f>
        <v>0</v>
      </c>
      <c r="S243" s="108"/>
      <c r="T243" s="109" t="n">
        <f aca="false">(N243*S243)/1000</f>
        <v>0</v>
      </c>
      <c r="U243" s="103"/>
      <c r="V243" s="103"/>
      <c r="W243" s="103"/>
      <c r="X243" s="111"/>
      <c r="Y243" s="111"/>
      <c r="Z243" s="111"/>
      <c r="AA243" s="103"/>
      <c r="AB243" s="53"/>
      <c r="AC243" s="54" t="n">
        <f aca="false">R243+O245+H243+J244</f>
        <v>0</v>
      </c>
      <c r="AD243" s="54" t="n">
        <f aca="false">AC243*20</f>
        <v>0</v>
      </c>
      <c r="AE243" s="54" t="n">
        <f aca="false">AC243*50</f>
        <v>0</v>
      </c>
      <c r="AF243" s="54" t="n">
        <f aca="false">AC243*250</f>
        <v>0</v>
      </c>
      <c r="AG243" s="54" t="n">
        <f aca="false">AC243*1000</f>
        <v>0</v>
      </c>
      <c r="AH243" s="54" t="n">
        <f aca="false">AC243*5000</f>
        <v>0</v>
      </c>
    </row>
    <row r="244" customFormat="false" ht="15" hidden="false" customHeight="true" outlineLevel="0" collapsed="false">
      <c r="B244" s="102"/>
      <c r="C244" s="14"/>
      <c r="D244" s="103"/>
      <c r="E244" s="33"/>
      <c r="F244" s="104"/>
      <c r="G244" s="33"/>
      <c r="H244" s="104"/>
      <c r="I244" s="36"/>
      <c r="J244" s="32"/>
      <c r="K244" s="32"/>
      <c r="L244" s="32"/>
      <c r="M244" s="103"/>
      <c r="N244" s="105"/>
      <c r="O244" s="106"/>
      <c r="P244" s="103"/>
      <c r="Q244" s="33"/>
      <c r="R244" s="38"/>
      <c r="S244" s="108"/>
      <c r="T244" s="109"/>
      <c r="U244" s="103"/>
      <c r="V244" s="103"/>
      <c r="W244" s="103"/>
      <c r="X244" s="111"/>
      <c r="Y244" s="111"/>
      <c r="Z244" s="111"/>
      <c r="AA244" s="103"/>
      <c r="AB244" s="53"/>
      <c r="AC244" s="54"/>
      <c r="AD244" s="54"/>
      <c r="AE244" s="54"/>
      <c r="AF244" s="54"/>
      <c r="AG244" s="54"/>
      <c r="AH244" s="54"/>
    </row>
    <row r="245" customFormat="false" ht="15" hidden="false" customHeight="true" outlineLevel="0" collapsed="false">
      <c r="B245" s="102"/>
      <c r="C245" s="14"/>
      <c r="D245" s="103"/>
      <c r="E245" s="33"/>
      <c r="F245" s="104"/>
      <c r="G245" s="33"/>
      <c r="H245" s="104"/>
      <c r="I245" s="36" t="n">
        <f aca="false">I243/2</f>
        <v>0</v>
      </c>
      <c r="J245" s="32"/>
      <c r="K245" s="32"/>
      <c r="L245" s="32"/>
      <c r="M245" s="37"/>
      <c r="N245" s="105"/>
      <c r="O245" s="38" t="n">
        <f aca="false">O243/500</f>
        <v>0</v>
      </c>
      <c r="P245" s="103"/>
      <c r="Q245" s="33"/>
      <c r="R245" s="38"/>
      <c r="S245" s="108"/>
      <c r="T245" s="54" t="n">
        <f aca="false">(N243/15.4323584)*(S243/3.28083989501312)*0.1</f>
        <v>0</v>
      </c>
      <c r="U245" s="103"/>
      <c r="V245" s="103"/>
      <c r="W245" s="103"/>
      <c r="X245" s="111"/>
      <c r="Y245" s="111"/>
      <c r="Z245" s="111"/>
      <c r="AA245" s="103"/>
      <c r="AB245" s="53"/>
      <c r="AC245" s="54"/>
      <c r="AD245" s="54"/>
      <c r="AE245" s="54"/>
      <c r="AF245" s="54"/>
      <c r="AG245" s="54"/>
      <c r="AH245" s="54"/>
    </row>
    <row r="246" customFormat="false" ht="15" hidden="false" customHeight="true" outlineLevel="0" collapsed="false">
      <c r="B246" s="102" t="n">
        <v>81</v>
      </c>
      <c r="C246" s="14"/>
      <c r="D246" s="103"/>
      <c r="E246" s="33"/>
      <c r="F246" s="104" t="n">
        <f aca="false">E246/15432.3584</f>
        <v>0</v>
      </c>
      <c r="G246" s="33"/>
      <c r="H246" s="104" t="n">
        <f aca="false">G246*F246</f>
        <v>0</v>
      </c>
      <c r="I246" s="36" t="n">
        <f aca="false">IFERROR(15432.3584/G246,0)</f>
        <v>0</v>
      </c>
      <c r="J246" s="103"/>
      <c r="K246" s="32"/>
      <c r="L246" s="32"/>
      <c r="M246" s="103"/>
      <c r="N246" s="105"/>
      <c r="O246" s="106"/>
      <c r="P246" s="103"/>
      <c r="Q246" s="107"/>
      <c r="R246" s="38" t="n">
        <f aca="false">Q247/100</f>
        <v>0</v>
      </c>
      <c r="S246" s="108"/>
      <c r="T246" s="109" t="n">
        <f aca="false">(N246*S246)/1000</f>
        <v>0</v>
      </c>
      <c r="U246" s="103"/>
      <c r="V246" s="103"/>
      <c r="W246" s="103"/>
      <c r="X246" s="111"/>
      <c r="Y246" s="111"/>
      <c r="Z246" s="111"/>
      <c r="AA246" s="103"/>
      <c r="AB246" s="53"/>
      <c r="AC246" s="54" t="n">
        <f aca="false">R246+O248+H246+J247</f>
        <v>0</v>
      </c>
      <c r="AD246" s="54" t="n">
        <f aca="false">AC246*20</f>
        <v>0</v>
      </c>
      <c r="AE246" s="54" t="n">
        <f aca="false">AC246*50</f>
        <v>0</v>
      </c>
      <c r="AF246" s="54" t="n">
        <f aca="false">AC246*250</f>
        <v>0</v>
      </c>
      <c r="AG246" s="54" t="n">
        <f aca="false">AC246*1000</f>
        <v>0</v>
      </c>
      <c r="AH246" s="54" t="n">
        <f aca="false">AC246*5000</f>
        <v>0</v>
      </c>
    </row>
    <row r="247" customFormat="false" ht="15" hidden="false" customHeight="true" outlineLevel="0" collapsed="false">
      <c r="B247" s="102"/>
      <c r="C247" s="14"/>
      <c r="D247" s="103"/>
      <c r="E247" s="33"/>
      <c r="F247" s="104"/>
      <c r="G247" s="33"/>
      <c r="H247" s="104"/>
      <c r="I247" s="36"/>
      <c r="J247" s="32"/>
      <c r="K247" s="32"/>
      <c r="L247" s="32"/>
      <c r="M247" s="103"/>
      <c r="N247" s="105"/>
      <c r="O247" s="106"/>
      <c r="P247" s="103"/>
      <c r="Q247" s="33"/>
      <c r="R247" s="38"/>
      <c r="S247" s="108"/>
      <c r="T247" s="109"/>
      <c r="U247" s="103"/>
      <c r="V247" s="103"/>
      <c r="W247" s="103"/>
      <c r="X247" s="111"/>
      <c r="Y247" s="111"/>
      <c r="Z247" s="111"/>
      <c r="AA247" s="103"/>
      <c r="AB247" s="53"/>
      <c r="AC247" s="54"/>
      <c r="AD247" s="54"/>
      <c r="AE247" s="54"/>
      <c r="AF247" s="54"/>
      <c r="AG247" s="54"/>
      <c r="AH247" s="54"/>
    </row>
    <row r="248" customFormat="false" ht="15" hidden="false" customHeight="true" outlineLevel="0" collapsed="false">
      <c r="B248" s="102"/>
      <c r="C248" s="14"/>
      <c r="D248" s="103"/>
      <c r="E248" s="33"/>
      <c r="F248" s="104"/>
      <c r="G248" s="33"/>
      <c r="H248" s="104"/>
      <c r="I248" s="36" t="n">
        <f aca="false">I246/2</f>
        <v>0</v>
      </c>
      <c r="J248" s="32"/>
      <c r="K248" s="32"/>
      <c r="L248" s="32"/>
      <c r="M248" s="37"/>
      <c r="N248" s="105"/>
      <c r="O248" s="38" t="n">
        <f aca="false">O246/500</f>
        <v>0</v>
      </c>
      <c r="P248" s="103"/>
      <c r="Q248" s="33"/>
      <c r="R248" s="38"/>
      <c r="S248" s="108"/>
      <c r="T248" s="54" t="n">
        <f aca="false">(N246/15.4323584)*(S246/3.28083989501312)*0.1</f>
        <v>0</v>
      </c>
      <c r="U248" s="103"/>
      <c r="V248" s="103"/>
      <c r="W248" s="103"/>
      <c r="X248" s="111"/>
      <c r="Y248" s="111"/>
      <c r="Z248" s="111"/>
      <c r="AA248" s="103"/>
      <c r="AB248" s="53"/>
      <c r="AC248" s="54"/>
      <c r="AD248" s="54"/>
      <c r="AE248" s="54"/>
      <c r="AF248" s="54"/>
      <c r="AG248" s="54"/>
      <c r="AH248" s="54"/>
    </row>
    <row r="249" customFormat="false" ht="15" hidden="false" customHeight="true" outlineLevel="0" collapsed="false">
      <c r="B249" s="102" t="n">
        <v>82</v>
      </c>
      <c r="C249" s="14"/>
      <c r="D249" s="103"/>
      <c r="E249" s="33"/>
      <c r="F249" s="104" t="n">
        <f aca="false">E249/15432.3584</f>
        <v>0</v>
      </c>
      <c r="G249" s="33"/>
      <c r="H249" s="104" t="n">
        <f aca="false">G249*F249</f>
        <v>0</v>
      </c>
      <c r="I249" s="36" t="n">
        <f aca="false">IFERROR(15432.3584/G249,0)</f>
        <v>0</v>
      </c>
      <c r="J249" s="103"/>
      <c r="K249" s="32"/>
      <c r="L249" s="32"/>
      <c r="M249" s="103"/>
      <c r="N249" s="105"/>
      <c r="O249" s="106"/>
      <c r="P249" s="103"/>
      <c r="Q249" s="107"/>
      <c r="R249" s="38" t="n">
        <f aca="false">Q250/100</f>
        <v>0</v>
      </c>
      <c r="S249" s="108"/>
      <c r="T249" s="109" t="n">
        <f aca="false">(N249*S249)/1000</f>
        <v>0</v>
      </c>
      <c r="U249" s="103"/>
      <c r="V249" s="103"/>
      <c r="W249" s="103"/>
      <c r="X249" s="111"/>
      <c r="Y249" s="111"/>
      <c r="Z249" s="111"/>
      <c r="AA249" s="103"/>
      <c r="AB249" s="53"/>
      <c r="AC249" s="54" t="n">
        <f aca="false">R249+O251+H249+J250</f>
        <v>0</v>
      </c>
      <c r="AD249" s="54" t="n">
        <f aca="false">AC249*20</f>
        <v>0</v>
      </c>
      <c r="AE249" s="54" t="n">
        <f aca="false">AC249*50</f>
        <v>0</v>
      </c>
      <c r="AF249" s="54" t="n">
        <f aca="false">AC249*250</f>
        <v>0</v>
      </c>
      <c r="AG249" s="54" t="n">
        <f aca="false">AC249*1000</f>
        <v>0</v>
      </c>
      <c r="AH249" s="54" t="n">
        <f aca="false">AC249*5000</f>
        <v>0</v>
      </c>
    </row>
    <row r="250" customFormat="false" ht="15" hidden="false" customHeight="true" outlineLevel="0" collapsed="false">
      <c r="B250" s="102"/>
      <c r="C250" s="14"/>
      <c r="D250" s="103"/>
      <c r="E250" s="33"/>
      <c r="F250" s="104"/>
      <c r="G250" s="33"/>
      <c r="H250" s="104"/>
      <c r="I250" s="36"/>
      <c r="J250" s="32"/>
      <c r="K250" s="32"/>
      <c r="L250" s="32"/>
      <c r="M250" s="103"/>
      <c r="N250" s="105"/>
      <c r="O250" s="106"/>
      <c r="P250" s="103"/>
      <c r="Q250" s="33"/>
      <c r="R250" s="38"/>
      <c r="S250" s="108"/>
      <c r="T250" s="109"/>
      <c r="U250" s="103"/>
      <c r="V250" s="103"/>
      <c r="W250" s="103"/>
      <c r="X250" s="111"/>
      <c r="Y250" s="111"/>
      <c r="Z250" s="111"/>
      <c r="AA250" s="103"/>
      <c r="AB250" s="53"/>
      <c r="AC250" s="54"/>
      <c r="AD250" s="54"/>
      <c r="AE250" s="54"/>
      <c r="AF250" s="54"/>
      <c r="AG250" s="54"/>
      <c r="AH250" s="54"/>
    </row>
    <row r="251" customFormat="false" ht="15" hidden="false" customHeight="true" outlineLevel="0" collapsed="false">
      <c r="B251" s="102"/>
      <c r="C251" s="14"/>
      <c r="D251" s="103"/>
      <c r="E251" s="33"/>
      <c r="F251" s="104"/>
      <c r="G251" s="33"/>
      <c r="H251" s="104"/>
      <c r="I251" s="36" t="n">
        <f aca="false">I249/2</f>
        <v>0</v>
      </c>
      <c r="J251" s="32"/>
      <c r="K251" s="32"/>
      <c r="L251" s="32"/>
      <c r="M251" s="37"/>
      <c r="N251" s="105"/>
      <c r="O251" s="38" t="n">
        <f aca="false">O249/500</f>
        <v>0</v>
      </c>
      <c r="P251" s="103"/>
      <c r="Q251" s="33"/>
      <c r="R251" s="38"/>
      <c r="S251" s="108"/>
      <c r="T251" s="54" t="n">
        <f aca="false">(N249/15.4323584)*(S249/3.28083989501312)*0.1</f>
        <v>0</v>
      </c>
      <c r="U251" s="103"/>
      <c r="V251" s="103"/>
      <c r="W251" s="103"/>
      <c r="X251" s="111"/>
      <c r="Y251" s="111"/>
      <c r="Z251" s="111"/>
      <c r="AA251" s="103"/>
      <c r="AB251" s="53"/>
      <c r="AC251" s="54"/>
      <c r="AD251" s="54"/>
      <c r="AE251" s="54"/>
      <c r="AF251" s="54"/>
      <c r="AG251" s="54"/>
      <c r="AH251" s="54"/>
    </row>
    <row r="252" customFormat="false" ht="15" hidden="false" customHeight="true" outlineLevel="0" collapsed="false">
      <c r="B252" s="102" t="n">
        <v>83</v>
      </c>
      <c r="C252" s="14"/>
      <c r="D252" s="103"/>
      <c r="E252" s="33"/>
      <c r="F252" s="104" t="n">
        <f aca="false">E252/15432.3584</f>
        <v>0</v>
      </c>
      <c r="G252" s="33"/>
      <c r="H252" s="104" t="n">
        <f aca="false">G252*F252</f>
        <v>0</v>
      </c>
      <c r="I252" s="36" t="n">
        <f aca="false">IFERROR(15432.3584/G252,0)</f>
        <v>0</v>
      </c>
      <c r="J252" s="103"/>
      <c r="K252" s="32"/>
      <c r="L252" s="32"/>
      <c r="M252" s="103"/>
      <c r="N252" s="105"/>
      <c r="O252" s="106"/>
      <c r="P252" s="103"/>
      <c r="Q252" s="107"/>
      <c r="R252" s="38" t="n">
        <f aca="false">Q253/100</f>
        <v>0</v>
      </c>
      <c r="S252" s="108"/>
      <c r="T252" s="109" t="n">
        <f aca="false">(N252*S252)/1000</f>
        <v>0</v>
      </c>
      <c r="U252" s="103"/>
      <c r="V252" s="103"/>
      <c r="W252" s="103"/>
      <c r="X252" s="111"/>
      <c r="Y252" s="111"/>
      <c r="Z252" s="111"/>
      <c r="AA252" s="103"/>
      <c r="AB252" s="53"/>
      <c r="AC252" s="54" t="n">
        <f aca="false">R252+O254+H252+J253</f>
        <v>0</v>
      </c>
      <c r="AD252" s="54" t="n">
        <f aca="false">AC252*20</f>
        <v>0</v>
      </c>
      <c r="AE252" s="54" t="n">
        <f aca="false">AC252*50</f>
        <v>0</v>
      </c>
      <c r="AF252" s="54" t="n">
        <f aca="false">AC252*250</f>
        <v>0</v>
      </c>
      <c r="AG252" s="54" t="n">
        <f aca="false">AC252*1000</f>
        <v>0</v>
      </c>
      <c r="AH252" s="54" t="n">
        <f aca="false">AC252*5000</f>
        <v>0</v>
      </c>
    </row>
    <row r="253" customFormat="false" ht="15" hidden="false" customHeight="true" outlineLevel="0" collapsed="false">
      <c r="B253" s="102"/>
      <c r="C253" s="14"/>
      <c r="D253" s="103"/>
      <c r="E253" s="33"/>
      <c r="F253" s="104"/>
      <c r="G253" s="33"/>
      <c r="H253" s="104"/>
      <c r="I253" s="36"/>
      <c r="J253" s="32"/>
      <c r="K253" s="32"/>
      <c r="L253" s="32"/>
      <c r="M253" s="103"/>
      <c r="N253" s="105"/>
      <c r="O253" s="106"/>
      <c r="P253" s="103"/>
      <c r="Q253" s="33"/>
      <c r="R253" s="38"/>
      <c r="S253" s="108"/>
      <c r="T253" s="109"/>
      <c r="U253" s="103"/>
      <c r="V253" s="103"/>
      <c r="W253" s="103"/>
      <c r="X253" s="111"/>
      <c r="Y253" s="111"/>
      <c r="Z253" s="111"/>
      <c r="AA253" s="103"/>
      <c r="AB253" s="53"/>
      <c r="AC253" s="54"/>
      <c r="AD253" s="54"/>
      <c r="AE253" s="54"/>
      <c r="AF253" s="54"/>
      <c r="AG253" s="54"/>
      <c r="AH253" s="54"/>
    </row>
    <row r="254" customFormat="false" ht="15" hidden="false" customHeight="true" outlineLevel="0" collapsed="false">
      <c r="B254" s="102"/>
      <c r="C254" s="14"/>
      <c r="D254" s="103"/>
      <c r="E254" s="33"/>
      <c r="F254" s="104"/>
      <c r="G254" s="33"/>
      <c r="H254" s="104"/>
      <c r="I254" s="36" t="n">
        <f aca="false">I252/2</f>
        <v>0</v>
      </c>
      <c r="J254" s="32"/>
      <c r="K254" s="32"/>
      <c r="L254" s="32"/>
      <c r="M254" s="37"/>
      <c r="N254" s="105"/>
      <c r="O254" s="38" t="n">
        <f aca="false">O252/500</f>
        <v>0</v>
      </c>
      <c r="P254" s="103"/>
      <c r="Q254" s="33"/>
      <c r="R254" s="38"/>
      <c r="S254" s="108"/>
      <c r="T254" s="54" t="n">
        <f aca="false">(N252/15.4323584)*(S252/3.28083989501312)*0.1</f>
        <v>0</v>
      </c>
      <c r="U254" s="103"/>
      <c r="V254" s="103"/>
      <c r="W254" s="103"/>
      <c r="X254" s="111"/>
      <c r="Y254" s="111"/>
      <c r="Z254" s="111"/>
      <c r="AA254" s="103"/>
      <c r="AB254" s="53"/>
      <c r="AC254" s="54"/>
      <c r="AD254" s="54"/>
      <c r="AE254" s="54"/>
      <c r="AF254" s="54"/>
      <c r="AG254" s="54"/>
      <c r="AH254" s="54"/>
    </row>
    <row r="255" customFormat="false" ht="15" hidden="false" customHeight="true" outlineLevel="0" collapsed="false">
      <c r="B255" s="102" t="n">
        <v>84</v>
      </c>
      <c r="C255" s="14"/>
      <c r="D255" s="103"/>
      <c r="E255" s="33"/>
      <c r="F255" s="104" t="n">
        <f aca="false">E255/15432.3584</f>
        <v>0</v>
      </c>
      <c r="G255" s="33"/>
      <c r="H255" s="104" t="n">
        <f aca="false">G255*F255</f>
        <v>0</v>
      </c>
      <c r="I255" s="36" t="n">
        <f aca="false">IFERROR(15432.3584/G255,0)</f>
        <v>0</v>
      </c>
      <c r="J255" s="103"/>
      <c r="K255" s="32"/>
      <c r="L255" s="32"/>
      <c r="M255" s="103"/>
      <c r="N255" s="105"/>
      <c r="O255" s="106"/>
      <c r="P255" s="103"/>
      <c r="Q255" s="107"/>
      <c r="R255" s="38" t="n">
        <f aca="false">Q256/100</f>
        <v>0</v>
      </c>
      <c r="S255" s="108"/>
      <c r="T255" s="109" t="n">
        <f aca="false">(N255*S255)/1000</f>
        <v>0</v>
      </c>
      <c r="U255" s="103"/>
      <c r="V255" s="103"/>
      <c r="W255" s="103"/>
      <c r="X255" s="111"/>
      <c r="Y255" s="111"/>
      <c r="Z255" s="111"/>
      <c r="AA255" s="103"/>
      <c r="AB255" s="53"/>
      <c r="AC255" s="54" t="n">
        <f aca="false">R255+O257+H255+J256</f>
        <v>0</v>
      </c>
      <c r="AD255" s="54" t="n">
        <f aca="false">AC255*20</f>
        <v>0</v>
      </c>
      <c r="AE255" s="54" t="n">
        <f aca="false">AC255*50</f>
        <v>0</v>
      </c>
      <c r="AF255" s="54" t="n">
        <f aca="false">AC255*250</f>
        <v>0</v>
      </c>
      <c r="AG255" s="54" t="n">
        <f aca="false">AC255*1000</f>
        <v>0</v>
      </c>
      <c r="AH255" s="54" t="n">
        <f aca="false">AC255*5000</f>
        <v>0</v>
      </c>
    </row>
    <row r="256" customFormat="false" ht="15" hidden="false" customHeight="true" outlineLevel="0" collapsed="false">
      <c r="B256" s="102"/>
      <c r="C256" s="14"/>
      <c r="D256" s="103"/>
      <c r="E256" s="33"/>
      <c r="F256" s="104"/>
      <c r="G256" s="33"/>
      <c r="H256" s="104"/>
      <c r="I256" s="36"/>
      <c r="J256" s="32"/>
      <c r="K256" s="32"/>
      <c r="L256" s="32"/>
      <c r="M256" s="103"/>
      <c r="N256" s="105"/>
      <c r="O256" s="106"/>
      <c r="P256" s="103"/>
      <c r="Q256" s="33"/>
      <c r="R256" s="38"/>
      <c r="S256" s="108"/>
      <c r="T256" s="109"/>
      <c r="U256" s="103"/>
      <c r="V256" s="103"/>
      <c r="W256" s="103"/>
      <c r="X256" s="111"/>
      <c r="Y256" s="111"/>
      <c r="Z256" s="111"/>
      <c r="AA256" s="103"/>
      <c r="AB256" s="53"/>
      <c r="AC256" s="54"/>
      <c r="AD256" s="54"/>
      <c r="AE256" s="54"/>
      <c r="AF256" s="54"/>
      <c r="AG256" s="54"/>
      <c r="AH256" s="54"/>
    </row>
    <row r="257" customFormat="false" ht="15" hidden="false" customHeight="true" outlineLevel="0" collapsed="false">
      <c r="B257" s="102"/>
      <c r="C257" s="14"/>
      <c r="D257" s="103"/>
      <c r="E257" s="33"/>
      <c r="F257" s="104"/>
      <c r="G257" s="33"/>
      <c r="H257" s="104"/>
      <c r="I257" s="36" t="n">
        <f aca="false">I255/2</f>
        <v>0</v>
      </c>
      <c r="J257" s="32"/>
      <c r="K257" s="32"/>
      <c r="L257" s="32"/>
      <c r="M257" s="37"/>
      <c r="N257" s="105"/>
      <c r="O257" s="38" t="n">
        <f aca="false">O255/500</f>
        <v>0</v>
      </c>
      <c r="P257" s="103"/>
      <c r="Q257" s="33"/>
      <c r="R257" s="38"/>
      <c r="S257" s="108"/>
      <c r="T257" s="54" t="n">
        <f aca="false">(N255/15.4323584)*(S255/3.28083989501312)*0.1</f>
        <v>0</v>
      </c>
      <c r="U257" s="103"/>
      <c r="V257" s="103"/>
      <c r="W257" s="103"/>
      <c r="X257" s="111"/>
      <c r="Y257" s="111"/>
      <c r="Z257" s="111"/>
      <c r="AA257" s="103"/>
      <c r="AB257" s="53"/>
      <c r="AC257" s="54"/>
      <c r="AD257" s="54"/>
      <c r="AE257" s="54"/>
      <c r="AF257" s="54"/>
      <c r="AG257" s="54"/>
      <c r="AH257" s="54"/>
    </row>
    <row r="258" customFormat="false" ht="15" hidden="false" customHeight="true" outlineLevel="0" collapsed="false">
      <c r="B258" s="102" t="n">
        <v>85</v>
      </c>
      <c r="C258" s="14"/>
      <c r="D258" s="103"/>
      <c r="E258" s="33"/>
      <c r="F258" s="104" t="n">
        <f aca="false">E258/15432.3584</f>
        <v>0</v>
      </c>
      <c r="G258" s="33"/>
      <c r="H258" s="104" t="n">
        <f aca="false">G258*F258</f>
        <v>0</v>
      </c>
      <c r="I258" s="36" t="n">
        <f aca="false">IFERROR(15432.3584/G258,0)</f>
        <v>0</v>
      </c>
      <c r="J258" s="103"/>
      <c r="K258" s="32"/>
      <c r="L258" s="32"/>
      <c r="M258" s="103"/>
      <c r="N258" s="105"/>
      <c r="O258" s="106"/>
      <c r="P258" s="103"/>
      <c r="Q258" s="107"/>
      <c r="R258" s="38" t="n">
        <f aca="false">Q259/100</f>
        <v>0</v>
      </c>
      <c r="S258" s="108"/>
      <c r="T258" s="109" t="n">
        <f aca="false">(N258*S258)/1000</f>
        <v>0</v>
      </c>
      <c r="U258" s="103"/>
      <c r="V258" s="103"/>
      <c r="W258" s="103"/>
      <c r="X258" s="111"/>
      <c r="Y258" s="111"/>
      <c r="Z258" s="111"/>
      <c r="AA258" s="103"/>
      <c r="AB258" s="53"/>
      <c r="AC258" s="54" t="n">
        <f aca="false">R258+O260+H258+J259</f>
        <v>0</v>
      </c>
      <c r="AD258" s="54" t="n">
        <f aca="false">AC258*20</f>
        <v>0</v>
      </c>
      <c r="AE258" s="54" t="n">
        <f aca="false">AC258*50</f>
        <v>0</v>
      </c>
      <c r="AF258" s="54" t="n">
        <f aca="false">AC258*250</f>
        <v>0</v>
      </c>
      <c r="AG258" s="54" t="n">
        <f aca="false">AC258*1000</f>
        <v>0</v>
      </c>
      <c r="AH258" s="54" t="n">
        <f aca="false">AC258*5000</f>
        <v>0</v>
      </c>
    </row>
    <row r="259" customFormat="false" ht="15" hidden="false" customHeight="true" outlineLevel="0" collapsed="false">
      <c r="B259" s="102"/>
      <c r="C259" s="14"/>
      <c r="D259" s="103"/>
      <c r="E259" s="33"/>
      <c r="F259" s="104"/>
      <c r="G259" s="33"/>
      <c r="H259" s="104"/>
      <c r="I259" s="36"/>
      <c r="J259" s="32"/>
      <c r="K259" s="32"/>
      <c r="L259" s="32"/>
      <c r="M259" s="103"/>
      <c r="N259" s="105"/>
      <c r="O259" s="106"/>
      <c r="P259" s="103"/>
      <c r="Q259" s="33"/>
      <c r="R259" s="38"/>
      <c r="S259" s="108"/>
      <c r="T259" s="109"/>
      <c r="U259" s="103"/>
      <c r="V259" s="103"/>
      <c r="W259" s="103"/>
      <c r="X259" s="111"/>
      <c r="Y259" s="111"/>
      <c r="Z259" s="111"/>
      <c r="AA259" s="103"/>
      <c r="AB259" s="53"/>
      <c r="AC259" s="54"/>
      <c r="AD259" s="54"/>
      <c r="AE259" s="54"/>
      <c r="AF259" s="54"/>
      <c r="AG259" s="54"/>
      <c r="AH259" s="54"/>
    </row>
    <row r="260" customFormat="false" ht="15" hidden="false" customHeight="true" outlineLevel="0" collapsed="false">
      <c r="B260" s="102"/>
      <c r="C260" s="14"/>
      <c r="D260" s="103"/>
      <c r="E260" s="33"/>
      <c r="F260" s="104"/>
      <c r="G260" s="33"/>
      <c r="H260" s="104"/>
      <c r="I260" s="36" t="n">
        <f aca="false">I258/2</f>
        <v>0</v>
      </c>
      <c r="J260" s="32"/>
      <c r="K260" s="32"/>
      <c r="L260" s="32"/>
      <c r="M260" s="37"/>
      <c r="N260" s="105"/>
      <c r="O260" s="38" t="n">
        <f aca="false">O258/500</f>
        <v>0</v>
      </c>
      <c r="P260" s="103"/>
      <c r="Q260" s="33"/>
      <c r="R260" s="38"/>
      <c r="S260" s="108"/>
      <c r="T260" s="54" t="n">
        <f aca="false">(N258/15.4323584)*(S258/3.28083989501312)*0.1</f>
        <v>0</v>
      </c>
      <c r="U260" s="103"/>
      <c r="V260" s="103"/>
      <c r="W260" s="103"/>
      <c r="X260" s="111"/>
      <c r="Y260" s="111"/>
      <c r="Z260" s="111"/>
      <c r="AA260" s="103"/>
      <c r="AB260" s="53"/>
      <c r="AC260" s="54"/>
      <c r="AD260" s="54"/>
      <c r="AE260" s="54"/>
      <c r="AF260" s="54"/>
      <c r="AG260" s="54"/>
      <c r="AH260" s="54"/>
    </row>
    <row r="261" customFormat="false" ht="15" hidden="false" customHeight="true" outlineLevel="0" collapsed="false">
      <c r="B261" s="102" t="n">
        <v>86</v>
      </c>
      <c r="C261" s="14"/>
      <c r="D261" s="103"/>
      <c r="E261" s="33"/>
      <c r="F261" s="104" t="n">
        <f aca="false">E261/15432.3584</f>
        <v>0</v>
      </c>
      <c r="G261" s="33"/>
      <c r="H261" s="104" t="n">
        <f aca="false">G261*F261</f>
        <v>0</v>
      </c>
      <c r="I261" s="36" t="n">
        <f aca="false">IFERROR(15432.3584/G261,0)</f>
        <v>0</v>
      </c>
      <c r="J261" s="103"/>
      <c r="K261" s="32"/>
      <c r="L261" s="32"/>
      <c r="M261" s="103"/>
      <c r="N261" s="105"/>
      <c r="O261" s="106"/>
      <c r="P261" s="103"/>
      <c r="Q261" s="107"/>
      <c r="R261" s="38" t="n">
        <f aca="false">Q262/100</f>
        <v>0</v>
      </c>
      <c r="S261" s="108"/>
      <c r="T261" s="109" t="n">
        <f aca="false">(N261*S261)/1000</f>
        <v>0</v>
      </c>
      <c r="U261" s="103"/>
      <c r="V261" s="103"/>
      <c r="W261" s="103"/>
      <c r="X261" s="111"/>
      <c r="Y261" s="111"/>
      <c r="Z261" s="111"/>
      <c r="AA261" s="103"/>
      <c r="AB261" s="53"/>
      <c r="AC261" s="54" t="n">
        <f aca="false">R261+O263+H261+J262</f>
        <v>0</v>
      </c>
      <c r="AD261" s="54" t="n">
        <f aca="false">AC261*20</f>
        <v>0</v>
      </c>
      <c r="AE261" s="54" t="n">
        <f aca="false">AC261*50</f>
        <v>0</v>
      </c>
      <c r="AF261" s="54" t="n">
        <f aca="false">AC261*250</f>
        <v>0</v>
      </c>
      <c r="AG261" s="54" t="n">
        <f aca="false">AC261*1000</f>
        <v>0</v>
      </c>
      <c r="AH261" s="54" t="n">
        <f aca="false">AC261*5000</f>
        <v>0</v>
      </c>
    </row>
    <row r="262" customFormat="false" ht="15" hidden="false" customHeight="true" outlineLevel="0" collapsed="false">
      <c r="B262" s="102"/>
      <c r="C262" s="14"/>
      <c r="D262" s="103"/>
      <c r="E262" s="33"/>
      <c r="F262" s="104"/>
      <c r="G262" s="33"/>
      <c r="H262" s="104"/>
      <c r="I262" s="36"/>
      <c r="J262" s="32"/>
      <c r="K262" s="32"/>
      <c r="L262" s="32"/>
      <c r="M262" s="103"/>
      <c r="N262" s="105"/>
      <c r="O262" s="106"/>
      <c r="P262" s="103"/>
      <c r="Q262" s="33"/>
      <c r="R262" s="38"/>
      <c r="S262" s="108"/>
      <c r="T262" s="109"/>
      <c r="U262" s="103"/>
      <c r="V262" s="103"/>
      <c r="W262" s="103"/>
      <c r="X262" s="111"/>
      <c r="Y262" s="111"/>
      <c r="Z262" s="111"/>
      <c r="AA262" s="103"/>
      <c r="AB262" s="53"/>
      <c r="AC262" s="54"/>
      <c r="AD262" s="54"/>
      <c r="AE262" s="54"/>
      <c r="AF262" s="54"/>
      <c r="AG262" s="54"/>
      <c r="AH262" s="54"/>
    </row>
    <row r="263" customFormat="false" ht="15" hidden="false" customHeight="true" outlineLevel="0" collapsed="false">
      <c r="B263" s="102"/>
      <c r="C263" s="14"/>
      <c r="D263" s="103"/>
      <c r="E263" s="33"/>
      <c r="F263" s="104"/>
      <c r="G263" s="33"/>
      <c r="H263" s="104"/>
      <c r="I263" s="36" t="n">
        <f aca="false">I261/2</f>
        <v>0</v>
      </c>
      <c r="J263" s="32"/>
      <c r="K263" s="32"/>
      <c r="L263" s="32"/>
      <c r="M263" s="37"/>
      <c r="N263" s="105"/>
      <c r="O263" s="38" t="n">
        <f aca="false">O261/500</f>
        <v>0</v>
      </c>
      <c r="P263" s="103"/>
      <c r="Q263" s="33"/>
      <c r="R263" s="38"/>
      <c r="S263" s="108"/>
      <c r="T263" s="54" t="n">
        <f aca="false">(N261/15.4323584)*(S261/3.28083989501312)*0.1</f>
        <v>0</v>
      </c>
      <c r="U263" s="103"/>
      <c r="V263" s="103"/>
      <c r="W263" s="103"/>
      <c r="X263" s="111"/>
      <c r="Y263" s="111"/>
      <c r="Z263" s="111"/>
      <c r="AA263" s="103"/>
      <c r="AB263" s="53"/>
      <c r="AC263" s="54"/>
      <c r="AD263" s="54"/>
      <c r="AE263" s="54"/>
      <c r="AF263" s="54"/>
      <c r="AG263" s="54"/>
      <c r="AH263" s="54"/>
    </row>
    <row r="264" customFormat="false" ht="15" hidden="false" customHeight="true" outlineLevel="0" collapsed="false">
      <c r="B264" s="102" t="n">
        <v>87</v>
      </c>
      <c r="C264" s="14"/>
      <c r="D264" s="103"/>
      <c r="E264" s="33"/>
      <c r="F264" s="104" t="n">
        <f aca="false">E264/15432.3584</f>
        <v>0</v>
      </c>
      <c r="G264" s="33"/>
      <c r="H264" s="104" t="n">
        <f aca="false">G264*F264</f>
        <v>0</v>
      </c>
      <c r="I264" s="36" t="n">
        <f aca="false">IFERROR(15432.3584/G264,0)</f>
        <v>0</v>
      </c>
      <c r="J264" s="103"/>
      <c r="K264" s="32"/>
      <c r="L264" s="32"/>
      <c r="M264" s="103"/>
      <c r="N264" s="105"/>
      <c r="O264" s="106"/>
      <c r="P264" s="103"/>
      <c r="Q264" s="107"/>
      <c r="R264" s="38" t="n">
        <f aca="false">Q265/100</f>
        <v>0</v>
      </c>
      <c r="S264" s="108"/>
      <c r="T264" s="109" t="n">
        <f aca="false">(N264*S264)/1000</f>
        <v>0</v>
      </c>
      <c r="U264" s="103"/>
      <c r="V264" s="103"/>
      <c r="W264" s="103"/>
      <c r="X264" s="111"/>
      <c r="Y264" s="111"/>
      <c r="Z264" s="111"/>
      <c r="AA264" s="103"/>
      <c r="AB264" s="53"/>
      <c r="AC264" s="54" t="n">
        <f aca="false">R264+O266+H264+J265</f>
        <v>0</v>
      </c>
      <c r="AD264" s="54" t="n">
        <f aca="false">AC264*20</f>
        <v>0</v>
      </c>
      <c r="AE264" s="54" t="n">
        <f aca="false">AC264*50</f>
        <v>0</v>
      </c>
      <c r="AF264" s="54" t="n">
        <f aca="false">AC264*250</f>
        <v>0</v>
      </c>
      <c r="AG264" s="54" t="n">
        <f aca="false">AC264*1000</f>
        <v>0</v>
      </c>
      <c r="AH264" s="54" t="n">
        <f aca="false">AC264*5000</f>
        <v>0</v>
      </c>
    </row>
    <row r="265" customFormat="false" ht="15" hidden="false" customHeight="true" outlineLevel="0" collapsed="false">
      <c r="B265" s="102"/>
      <c r="C265" s="14"/>
      <c r="D265" s="103"/>
      <c r="E265" s="33"/>
      <c r="F265" s="104"/>
      <c r="G265" s="33"/>
      <c r="H265" s="104"/>
      <c r="I265" s="36"/>
      <c r="J265" s="32"/>
      <c r="K265" s="32"/>
      <c r="L265" s="32"/>
      <c r="M265" s="103"/>
      <c r="N265" s="105"/>
      <c r="O265" s="106"/>
      <c r="P265" s="103"/>
      <c r="Q265" s="33"/>
      <c r="R265" s="38"/>
      <c r="S265" s="108"/>
      <c r="T265" s="109"/>
      <c r="U265" s="103"/>
      <c r="V265" s="103"/>
      <c r="W265" s="103"/>
      <c r="X265" s="111"/>
      <c r="Y265" s="111"/>
      <c r="Z265" s="111"/>
      <c r="AA265" s="103"/>
      <c r="AB265" s="53"/>
      <c r="AC265" s="54"/>
      <c r="AD265" s="54"/>
      <c r="AE265" s="54"/>
      <c r="AF265" s="54"/>
      <c r="AG265" s="54"/>
      <c r="AH265" s="54"/>
    </row>
    <row r="266" customFormat="false" ht="15" hidden="false" customHeight="true" outlineLevel="0" collapsed="false">
      <c r="B266" s="102"/>
      <c r="C266" s="14"/>
      <c r="D266" s="103"/>
      <c r="E266" s="33"/>
      <c r="F266" s="104"/>
      <c r="G266" s="33"/>
      <c r="H266" s="104"/>
      <c r="I266" s="36" t="n">
        <f aca="false">I264/2</f>
        <v>0</v>
      </c>
      <c r="J266" s="32"/>
      <c r="K266" s="32"/>
      <c r="L266" s="32"/>
      <c r="M266" s="37"/>
      <c r="N266" s="105"/>
      <c r="O266" s="38" t="n">
        <f aca="false">O264/500</f>
        <v>0</v>
      </c>
      <c r="P266" s="103"/>
      <c r="Q266" s="33"/>
      <c r="R266" s="38"/>
      <c r="S266" s="108"/>
      <c r="T266" s="54" t="n">
        <f aca="false">(N264/15.4323584)*(S264/3.28083989501312)*0.1</f>
        <v>0</v>
      </c>
      <c r="U266" s="103"/>
      <c r="V266" s="103"/>
      <c r="W266" s="103"/>
      <c r="X266" s="111"/>
      <c r="Y266" s="111"/>
      <c r="Z266" s="111"/>
      <c r="AA266" s="103"/>
      <c r="AB266" s="53"/>
      <c r="AC266" s="54"/>
      <c r="AD266" s="54"/>
      <c r="AE266" s="54"/>
      <c r="AF266" s="54"/>
      <c r="AG266" s="54"/>
      <c r="AH266" s="54"/>
    </row>
    <row r="267" customFormat="false" ht="15" hidden="false" customHeight="true" outlineLevel="0" collapsed="false">
      <c r="B267" s="102" t="n">
        <v>88</v>
      </c>
      <c r="C267" s="14"/>
      <c r="D267" s="103"/>
      <c r="E267" s="33"/>
      <c r="F267" s="104" t="n">
        <f aca="false">E267/15432.3584</f>
        <v>0</v>
      </c>
      <c r="G267" s="33"/>
      <c r="H267" s="104" t="n">
        <f aca="false">G267*F267</f>
        <v>0</v>
      </c>
      <c r="I267" s="36" t="n">
        <f aca="false">IFERROR(15432.3584/G267,0)</f>
        <v>0</v>
      </c>
      <c r="J267" s="103"/>
      <c r="K267" s="32"/>
      <c r="L267" s="32"/>
      <c r="M267" s="103"/>
      <c r="N267" s="105"/>
      <c r="O267" s="106"/>
      <c r="P267" s="103"/>
      <c r="Q267" s="107"/>
      <c r="R267" s="38" t="n">
        <f aca="false">Q268/100</f>
        <v>0</v>
      </c>
      <c r="S267" s="108"/>
      <c r="T267" s="109" t="n">
        <f aca="false">(N267*S267)/1000</f>
        <v>0</v>
      </c>
      <c r="U267" s="103"/>
      <c r="V267" s="103"/>
      <c r="W267" s="103"/>
      <c r="X267" s="111"/>
      <c r="Y267" s="111"/>
      <c r="Z267" s="111"/>
      <c r="AA267" s="103"/>
      <c r="AB267" s="53"/>
      <c r="AC267" s="54" t="n">
        <f aca="false">R267+O269+H267+J268</f>
        <v>0</v>
      </c>
      <c r="AD267" s="54" t="n">
        <f aca="false">AC267*20</f>
        <v>0</v>
      </c>
      <c r="AE267" s="54" t="n">
        <f aca="false">AC267*50</f>
        <v>0</v>
      </c>
      <c r="AF267" s="54" t="n">
        <f aca="false">AC267*250</f>
        <v>0</v>
      </c>
      <c r="AG267" s="54" t="n">
        <f aca="false">AC267*1000</f>
        <v>0</v>
      </c>
      <c r="AH267" s="54" t="n">
        <f aca="false">AC267*5000</f>
        <v>0</v>
      </c>
    </row>
    <row r="268" customFormat="false" ht="15" hidden="false" customHeight="true" outlineLevel="0" collapsed="false">
      <c r="B268" s="102"/>
      <c r="C268" s="14"/>
      <c r="D268" s="103"/>
      <c r="E268" s="33"/>
      <c r="F268" s="104"/>
      <c r="G268" s="33"/>
      <c r="H268" s="104"/>
      <c r="I268" s="36"/>
      <c r="J268" s="32"/>
      <c r="K268" s="32"/>
      <c r="L268" s="32"/>
      <c r="M268" s="103"/>
      <c r="N268" s="105"/>
      <c r="O268" s="106"/>
      <c r="P268" s="103"/>
      <c r="Q268" s="33"/>
      <c r="R268" s="38"/>
      <c r="S268" s="108"/>
      <c r="T268" s="109"/>
      <c r="U268" s="103"/>
      <c r="V268" s="103"/>
      <c r="W268" s="103"/>
      <c r="X268" s="111"/>
      <c r="Y268" s="111"/>
      <c r="Z268" s="111"/>
      <c r="AA268" s="103"/>
      <c r="AB268" s="53"/>
      <c r="AC268" s="54"/>
      <c r="AD268" s="54"/>
      <c r="AE268" s="54"/>
      <c r="AF268" s="54"/>
      <c r="AG268" s="54"/>
      <c r="AH268" s="54"/>
    </row>
    <row r="269" customFormat="false" ht="15" hidden="false" customHeight="true" outlineLevel="0" collapsed="false">
      <c r="B269" s="102"/>
      <c r="C269" s="14"/>
      <c r="D269" s="103"/>
      <c r="E269" s="33"/>
      <c r="F269" s="104"/>
      <c r="G269" s="33"/>
      <c r="H269" s="104"/>
      <c r="I269" s="36" t="n">
        <f aca="false">I267/2</f>
        <v>0</v>
      </c>
      <c r="J269" s="32"/>
      <c r="K269" s="32"/>
      <c r="L269" s="32"/>
      <c r="M269" s="37"/>
      <c r="N269" s="105"/>
      <c r="O269" s="38" t="n">
        <f aca="false">O267/500</f>
        <v>0</v>
      </c>
      <c r="P269" s="103"/>
      <c r="Q269" s="33"/>
      <c r="R269" s="38"/>
      <c r="S269" s="108"/>
      <c r="T269" s="54" t="n">
        <f aca="false">(N267/15.4323584)*(S267/3.28083989501312)*0.1</f>
        <v>0</v>
      </c>
      <c r="U269" s="103"/>
      <c r="V269" s="103"/>
      <c r="W269" s="103"/>
      <c r="X269" s="111"/>
      <c r="Y269" s="111"/>
      <c r="Z269" s="111"/>
      <c r="AA269" s="103"/>
      <c r="AB269" s="53"/>
      <c r="AC269" s="54"/>
      <c r="AD269" s="54"/>
      <c r="AE269" s="54"/>
      <c r="AF269" s="54"/>
      <c r="AG269" s="54"/>
      <c r="AH269" s="54"/>
    </row>
    <row r="270" customFormat="false" ht="15" hidden="false" customHeight="true" outlineLevel="0" collapsed="false">
      <c r="B270" s="102" t="n">
        <v>89</v>
      </c>
      <c r="C270" s="14"/>
      <c r="D270" s="103"/>
      <c r="E270" s="33"/>
      <c r="F270" s="104" t="n">
        <f aca="false">E270/15432.3584</f>
        <v>0</v>
      </c>
      <c r="G270" s="33"/>
      <c r="H270" s="104" t="n">
        <f aca="false">G270*F270</f>
        <v>0</v>
      </c>
      <c r="I270" s="36" t="n">
        <f aca="false">IFERROR(15432.3584/G270,0)</f>
        <v>0</v>
      </c>
      <c r="J270" s="103"/>
      <c r="K270" s="32"/>
      <c r="L270" s="32"/>
      <c r="M270" s="103"/>
      <c r="N270" s="105"/>
      <c r="O270" s="106"/>
      <c r="P270" s="103"/>
      <c r="Q270" s="107"/>
      <c r="R270" s="38" t="n">
        <f aca="false">Q271/100</f>
        <v>0</v>
      </c>
      <c r="S270" s="108"/>
      <c r="T270" s="109" t="n">
        <f aca="false">(N270*S270)/1000</f>
        <v>0</v>
      </c>
      <c r="U270" s="103"/>
      <c r="V270" s="103"/>
      <c r="W270" s="103"/>
      <c r="X270" s="111"/>
      <c r="Y270" s="111"/>
      <c r="Z270" s="111"/>
      <c r="AA270" s="103"/>
      <c r="AB270" s="53"/>
      <c r="AC270" s="54" t="n">
        <f aca="false">R270+O272+H270+J271</f>
        <v>0</v>
      </c>
      <c r="AD270" s="54" t="n">
        <f aca="false">AC270*20</f>
        <v>0</v>
      </c>
      <c r="AE270" s="54" t="n">
        <f aca="false">AC270*50</f>
        <v>0</v>
      </c>
      <c r="AF270" s="54" t="n">
        <f aca="false">AC270*250</f>
        <v>0</v>
      </c>
      <c r="AG270" s="54" t="n">
        <f aca="false">AC270*1000</f>
        <v>0</v>
      </c>
      <c r="AH270" s="54" t="n">
        <f aca="false">AC270*5000</f>
        <v>0</v>
      </c>
    </row>
    <row r="271" customFormat="false" ht="15" hidden="false" customHeight="true" outlineLevel="0" collapsed="false">
      <c r="B271" s="102"/>
      <c r="C271" s="14"/>
      <c r="D271" s="103"/>
      <c r="E271" s="33"/>
      <c r="F271" s="104"/>
      <c r="G271" s="33"/>
      <c r="H271" s="104"/>
      <c r="I271" s="36"/>
      <c r="J271" s="32"/>
      <c r="K271" s="32"/>
      <c r="L271" s="32"/>
      <c r="M271" s="103"/>
      <c r="N271" s="105"/>
      <c r="O271" s="106"/>
      <c r="P271" s="103"/>
      <c r="Q271" s="33"/>
      <c r="R271" s="38"/>
      <c r="S271" s="108"/>
      <c r="T271" s="109"/>
      <c r="U271" s="103"/>
      <c r="V271" s="103"/>
      <c r="W271" s="103"/>
      <c r="X271" s="111"/>
      <c r="Y271" s="111"/>
      <c r="Z271" s="111"/>
      <c r="AA271" s="103"/>
      <c r="AB271" s="53"/>
      <c r="AC271" s="54"/>
      <c r="AD271" s="54"/>
      <c r="AE271" s="54"/>
      <c r="AF271" s="54"/>
      <c r="AG271" s="54"/>
      <c r="AH271" s="54"/>
    </row>
    <row r="272" customFormat="false" ht="15" hidden="false" customHeight="true" outlineLevel="0" collapsed="false">
      <c r="B272" s="102"/>
      <c r="C272" s="14"/>
      <c r="D272" s="103"/>
      <c r="E272" s="33"/>
      <c r="F272" s="104"/>
      <c r="G272" s="33"/>
      <c r="H272" s="104"/>
      <c r="I272" s="36" t="n">
        <f aca="false">I270/2</f>
        <v>0</v>
      </c>
      <c r="J272" s="32"/>
      <c r="K272" s="32"/>
      <c r="L272" s="32"/>
      <c r="M272" s="37"/>
      <c r="N272" s="105"/>
      <c r="O272" s="38" t="n">
        <f aca="false">O270/500</f>
        <v>0</v>
      </c>
      <c r="P272" s="103"/>
      <c r="Q272" s="33"/>
      <c r="R272" s="38"/>
      <c r="S272" s="108"/>
      <c r="T272" s="54" t="n">
        <f aca="false">(N270/15.4323584)*(S270/3.28083989501312)*0.1</f>
        <v>0</v>
      </c>
      <c r="U272" s="103"/>
      <c r="V272" s="103"/>
      <c r="W272" s="103"/>
      <c r="X272" s="111"/>
      <c r="Y272" s="111"/>
      <c r="Z272" s="111"/>
      <c r="AA272" s="103"/>
      <c r="AB272" s="53"/>
      <c r="AC272" s="54"/>
      <c r="AD272" s="54"/>
      <c r="AE272" s="54"/>
      <c r="AF272" s="54"/>
      <c r="AG272" s="54"/>
      <c r="AH272" s="54"/>
    </row>
    <row r="273" customFormat="false" ht="15" hidden="false" customHeight="true" outlineLevel="0" collapsed="false">
      <c r="B273" s="102" t="n">
        <v>90</v>
      </c>
      <c r="C273" s="14"/>
      <c r="D273" s="103"/>
      <c r="E273" s="33"/>
      <c r="F273" s="104" t="n">
        <f aca="false">E273/15432.3584</f>
        <v>0</v>
      </c>
      <c r="G273" s="33"/>
      <c r="H273" s="104" t="n">
        <f aca="false">G273*F273</f>
        <v>0</v>
      </c>
      <c r="I273" s="36" t="n">
        <f aca="false">IFERROR(15432.3584/G273,0)</f>
        <v>0</v>
      </c>
      <c r="J273" s="103"/>
      <c r="K273" s="32"/>
      <c r="L273" s="32"/>
      <c r="M273" s="103"/>
      <c r="N273" s="105"/>
      <c r="O273" s="106"/>
      <c r="P273" s="103"/>
      <c r="Q273" s="107"/>
      <c r="R273" s="38" t="n">
        <f aca="false">Q274/100</f>
        <v>0</v>
      </c>
      <c r="S273" s="108"/>
      <c r="T273" s="109" t="n">
        <f aca="false">(N273*S273)/1000</f>
        <v>0</v>
      </c>
      <c r="U273" s="103"/>
      <c r="V273" s="103"/>
      <c r="W273" s="103"/>
      <c r="X273" s="111"/>
      <c r="Y273" s="111"/>
      <c r="Z273" s="111"/>
      <c r="AA273" s="103"/>
      <c r="AB273" s="53"/>
      <c r="AC273" s="54" t="n">
        <f aca="false">R273+O275+H273+J274</f>
        <v>0</v>
      </c>
      <c r="AD273" s="54" t="n">
        <f aca="false">AC273*20</f>
        <v>0</v>
      </c>
      <c r="AE273" s="54" t="n">
        <f aca="false">AC273*50</f>
        <v>0</v>
      </c>
      <c r="AF273" s="54" t="n">
        <f aca="false">AC273*250</f>
        <v>0</v>
      </c>
      <c r="AG273" s="54" t="n">
        <f aca="false">AC273*1000</f>
        <v>0</v>
      </c>
      <c r="AH273" s="54" t="n">
        <f aca="false">AC273*5000</f>
        <v>0</v>
      </c>
    </row>
    <row r="274" customFormat="false" ht="15" hidden="false" customHeight="true" outlineLevel="0" collapsed="false">
      <c r="B274" s="102"/>
      <c r="C274" s="14"/>
      <c r="D274" s="103"/>
      <c r="E274" s="33"/>
      <c r="F274" s="104"/>
      <c r="G274" s="33"/>
      <c r="H274" s="104"/>
      <c r="I274" s="36"/>
      <c r="J274" s="32"/>
      <c r="K274" s="32"/>
      <c r="L274" s="32"/>
      <c r="M274" s="103"/>
      <c r="N274" s="105"/>
      <c r="O274" s="106"/>
      <c r="P274" s="103"/>
      <c r="Q274" s="33"/>
      <c r="R274" s="38"/>
      <c r="S274" s="108"/>
      <c r="T274" s="109"/>
      <c r="U274" s="103"/>
      <c r="V274" s="103"/>
      <c r="W274" s="103"/>
      <c r="X274" s="111"/>
      <c r="Y274" s="111"/>
      <c r="Z274" s="111"/>
      <c r="AA274" s="103"/>
      <c r="AB274" s="53"/>
      <c r="AC274" s="54"/>
      <c r="AD274" s="54"/>
      <c r="AE274" s="54"/>
      <c r="AF274" s="54"/>
      <c r="AG274" s="54"/>
      <c r="AH274" s="54"/>
    </row>
    <row r="275" customFormat="false" ht="15" hidden="false" customHeight="true" outlineLevel="0" collapsed="false">
      <c r="B275" s="102"/>
      <c r="C275" s="14"/>
      <c r="D275" s="103"/>
      <c r="E275" s="33"/>
      <c r="F275" s="104"/>
      <c r="G275" s="33"/>
      <c r="H275" s="104"/>
      <c r="I275" s="36" t="n">
        <f aca="false">I273/2</f>
        <v>0</v>
      </c>
      <c r="J275" s="32"/>
      <c r="K275" s="32"/>
      <c r="L275" s="32"/>
      <c r="M275" s="37"/>
      <c r="N275" s="105"/>
      <c r="O275" s="38" t="n">
        <f aca="false">O273/500</f>
        <v>0</v>
      </c>
      <c r="P275" s="103"/>
      <c r="Q275" s="33"/>
      <c r="R275" s="38"/>
      <c r="S275" s="108"/>
      <c r="T275" s="54" t="n">
        <f aca="false">(N273/15.4323584)*(S273/3.28083989501312)*0.1</f>
        <v>0</v>
      </c>
      <c r="U275" s="103"/>
      <c r="V275" s="103"/>
      <c r="W275" s="103"/>
      <c r="X275" s="111"/>
      <c r="Y275" s="111"/>
      <c r="Z275" s="111"/>
      <c r="AA275" s="103"/>
      <c r="AB275" s="53"/>
      <c r="AC275" s="54"/>
      <c r="AD275" s="54"/>
      <c r="AE275" s="54"/>
      <c r="AF275" s="54"/>
      <c r="AG275" s="54"/>
      <c r="AH275" s="54"/>
    </row>
    <row r="276" customFormat="false" ht="15" hidden="false" customHeight="true" outlineLevel="0" collapsed="false">
      <c r="B276" s="102" t="n">
        <v>91</v>
      </c>
      <c r="C276" s="14"/>
      <c r="D276" s="103"/>
      <c r="E276" s="33"/>
      <c r="F276" s="104" t="n">
        <f aca="false">E276/15432.3584</f>
        <v>0</v>
      </c>
      <c r="G276" s="33"/>
      <c r="H276" s="104" t="n">
        <f aca="false">G276*F276</f>
        <v>0</v>
      </c>
      <c r="I276" s="36" t="n">
        <f aca="false">IFERROR(15432.3584/G276,0)</f>
        <v>0</v>
      </c>
      <c r="J276" s="103"/>
      <c r="K276" s="32"/>
      <c r="L276" s="32"/>
      <c r="M276" s="103"/>
      <c r="N276" s="105"/>
      <c r="O276" s="106"/>
      <c r="P276" s="103"/>
      <c r="Q276" s="107"/>
      <c r="R276" s="38" t="n">
        <f aca="false">Q277/100</f>
        <v>0</v>
      </c>
      <c r="S276" s="108"/>
      <c r="T276" s="109" t="n">
        <f aca="false">(N276*S276)/1000</f>
        <v>0</v>
      </c>
      <c r="U276" s="103"/>
      <c r="V276" s="103"/>
      <c r="W276" s="103"/>
      <c r="X276" s="111"/>
      <c r="Y276" s="111"/>
      <c r="Z276" s="111"/>
      <c r="AA276" s="103"/>
      <c r="AB276" s="53"/>
      <c r="AC276" s="54" t="n">
        <f aca="false">R276+O278+H276+J277</f>
        <v>0</v>
      </c>
      <c r="AD276" s="54" t="n">
        <f aca="false">AC276*20</f>
        <v>0</v>
      </c>
      <c r="AE276" s="54" t="n">
        <f aca="false">AC276*50</f>
        <v>0</v>
      </c>
      <c r="AF276" s="54" t="n">
        <f aca="false">AC276*250</f>
        <v>0</v>
      </c>
      <c r="AG276" s="54" t="n">
        <f aca="false">AC276*1000</f>
        <v>0</v>
      </c>
      <c r="AH276" s="54" t="n">
        <f aca="false">AC276*5000</f>
        <v>0</v>
      </c>
    </row>
    <row r="277" customFormat="false" ht="15" hidden="false" customHeight="true" outlineLevel="0" collapsed="false">
      <c r="B277" s="102"/>
      <c r="C277" s="14"/>
      <c r="D277" s="103"/>
      <c r="E277" s="33"/>
      <c r="F277" s="104"/>
      <c r="G277" s="33"/>
      <c r="H277" s="104"/>
      <c r="I277" s="36"/>
      <c r="J277" s="32"/>
      <c r="K277" s="32"/>
      <c r="L277" s="32"/>
      <c r="M277" s="103"/>
      <c r="N277" s="105"/>
      <c r="O277" s="106"/>
      <c r="P277" s="103"/>
      <c r="Q277" s="33"/>
      <c r="R277" s="38"/>
      <c r="S277" s="108"/>
      <c r="T277" s="109"/>
      <c r="U277" s="103"/>
      <c r="V277" s="103"/>
      <c r="W277" s="103"/>
      <c r="X277" s="111"/>
      <c r="Y277" s="111"/>
      <c r="Z277" s="111"/>
      <c r="AA277" s="103"/>
      <c r="AB277" s="53"/>
      <c r="AC277" s="54"/>
      <c r="AD277" s="54"/>
      <c r="AE277" s="54"/>
      <c r="AF277" s="54"/>
      <c r="AG277" s="54"/>
      <c r="AH277" s="54"/>
    </row>
    <row r="278" customFormat="false" ht="15" hidden="false" customHeight="true" outlineLevel="0" collapsed="false">
      <c r="B278" s="102"/>
      <c r="C278" s="14"/>
      <c r="D278" s="103"/>
      <c r="E278" s="33"/>
      <c r="F278" s="104"/>
      <c r="G278" s="33"/>
      <c r="H278" s="104"/>
      <c r="I278" s="36" t="n">
        <f aca="false">I276/2</f>
        <v>0</v>
      </c>
      <c r="J278" s="32"/>
      <c r="K278" s="32"/>
      <c r="L278" s="32"/>
      <c r="M278" s="37"/>
      <c r="N278" s="105"/>
      <c r="O278" s="38" t="n">
        <f aca="false">O276/500</f>
        <v>0</v>
      </c>
      <c r="P278" s="103"/>
      <c r="Q278" s="33"/>
      <c r="R278" s="38"/>
      <c r="S278" s="108"/>
      <c r="T278" s="54" t="n">
        <f aca="false">(N276/15.4323584)*(S276/3.28083989501312)*0.1</f>
        <v>0</v>
      </c>
      <c r="U278" s="103"/>
      <c r="V278" s="103"/>
      <c r="W278" s="103"/>
      <c r="X278" s="111"/>
      <c r="Y278" s="111"/>
      <c r="Z278" s="111"/>
      <c r="AA278" s="103"/>
      <c r="AB278" s="53"/>
      <c r="AC278" s="54"/>
      <c r="AD278" s="54"/>
      <c r="AE278" s="54"/>
      <c r="AF278" s="54"/>
      <c r="AG278" s="54"/>
      <c r="AH278" s="54"/>
    </row>
    <row r="279" customFormat="false" ht="15" hidden="false" customHeight="true" outlineLevel="0" collapsed="false">
      <c r="B279" s="102" t="n">
        <v>92</v>
      </c>
      <c r="C279" s="14"/>
      <c r="D279" s="103"/>
      <c r="E279" s="33"/>
      <c r="F279" s="104" t="n">
        <f aca="false">E279/15432.3584</f>
        <v>0</v>
      </c>
      <c r="G279" s="33"/>
      <c r="H279" s="104" t="n">
        <f aca="false">G279*F279</f>
        <v>0</v>
      </c>
      <c r="I279" s="36" t="n">
        <f aca="false">IFERROR(15432.3584/G279,0)</f>
        <v>0</v>
      </c>
      <c r="J279" s="103"/>
      <c r="K279" s="32"/>
      <c r="L279" s="32"/>
      <c r="M279" s="103"/>
      <c r="N279" s="105"/>
      <c r="O279" s="106"/>
      <c r="P279" s="103"/>
      <c r="Q279" s="107"/>
      <c r="R279" s="38" t="n">
        <f aca="false">Q280/100</f>
        <v>0</v>
      </c>
      <c r="S279" s="108"/>
      <c r="T279" s="109" t="n">
        <f aca="false">(N279*S279)/1000</f>
        <v>0</v>
      </c>
      <c r="U279" s="103"/>
      <c r="V279" s="103"/>
      <c r="W279" s="103"/>
      <c r="X279" s="111"/>
      <c r="Y279" s="111"/>
      <c r="Z279" s="111"/>
      <c r="AA279" s="103"/>
      <c r="AB279" s="53"/>
      <c r="AC279" s="54" t="n">
        <f aca="false">R279+O281+H279+J280</f>
        <v>0</v>
      </c>
      <c r="AD279" s="54" t="n">
        <f aca="false">AC279*20</f>
        <v>0</v>
      </c>
      <c r="AE279" s="54" t="n">
        <f aca="false">AC279*50</f>
        <v>0</v>
      </c>
      <c r="AF279" s="54" t="n">
        <f aca="false">AC279*250</f>
        <v>0</v>
      </c>
      <c r="AG279" s="54" t="n">
        <f aca="false">AC279*1000</f>
        <v>0</v>
      </c>
      <c r="AH279" s="54" t="n">
        <f aca="false">AC279*5000</f>
        <v>0</v>
      </c>
    </row>
    <row r="280" customFormat="false" ht="15" hidden="false" customHeight="true" outlineLevel="0" collapsed="false">
      <c r="B280" s="102"/>
      <c r="C280" s="14"/>
      <c r="D280" s="103"/>
      <c r="E280" s="33"/>
      <c r="F280" s="104"/>
      <c r="G280" s="33"/>
      <c r="H280" s="104"/>
      <c r="I280" s="36"/>
      <c r="J280" s="32"/>
      <c r="K280" s="32"/>
      <c r="L280" s="32"/>
      <c r="M280" s="103"/>
      <c r="N280" s="105"/>
      <c r="O280" s="106"/>
      <c r="P280" s="103"/>
      <c r="Q280" s="33"/>
      <c r="R280" s="38"/>
      <c r="S280" s="108"/>
      <c r="T280" s="109"/>
      <c r="U280" s="103"/>
      <c r="V280" s="103"/>
      <c r="W280" s="103"/>
      <c r="X280" s="111"/>
      <c r="Y280" s="111"/>
      <c r="Z280" s="111"/>
      <c r="AA280" s="103"/>
      <c r="AB280" s="53"/>
      <c r="AC280" s="54"/>
      <c r="AD280" s="54"/>
      <c r="AE280" s="54"/>
      <c r="AF280" s="54"/>
      <c r="AG280" s="54"/>
      <c r="AH280" s="54"/>
    </row>
    <row r="281" customFormat="false" ht="15" hidden="false" customHeight="true" outlineLevel="0" collapsed="false">
      <c r="B281" s="102"/>
      <c r="C281" s="14"/>
      <c r="D281" s="103"/>
      <c r="E281" s="33"/>
      <c r="F281" s="104"/>
      <c r="G281" s="33"/>
      <c r="H281" s="104"/>
      <c r="I281" s="36" t="n">
        <f aca="false">I279/2</f>
        <v>0</v>
      </c>
      <c r="J281" s="32"/>
      <c r="K281" s="32"/>
      <c r="L281" s="32"/>
      <c r="M281" s="37"/>
      <c r="N281" s="105"/>
      <c r="O281" s="38" t="n">
        <f aca="false">O279/500</f>
        <v>0</v>
      </c>
      <c r="P281" s="103"/>
      <c r="Q281" s="33"/>
      <c r="R281" s="38"/>
      <c r="S281" s="108"/>
      <c r="T281" s="54" t="n">
        <f aca="false">(N279/15.4323584)*(S279/3.28083989501312)*0.1</f>
        <v>0</v>
      </c>
      <c r="U281" s="103"/>
      <c r="V281" s="103"/>
      <c r="W281" s="103"/>
      <c r="X281" s="111"/>
      <c r="Y281" s="111"/>
      <c r="Z281" s="111"/>
      <c r="AA281" s="103"/>
      <c r="AB281" s="53"/>
      <c r="AC281" s="54"/>
      <c r="AD281" s="54"/>
      <c r="AE281" s="54"/>
      <c r="AF281" s="54"/>
      <c r="AG281" s="54"/>
      <c r="AH281" s="54"/>
    </row>
    <row r="282" customFormat="false" ht="15" hidden="false" customHeight="true" outlineLevel="0" collapsed="false">
      <c r="B282" s="102" t="n">
        <v>93</v>
      </c>
      <c r="C282" s="14"/>
      <c r="D282" s="103"/>
      <c r="E282" s="33"/>
      <c r="F282" s="104" t="n">
        <f aca="false">E282/15432.3584</f>
        <v>0</v>
      </c>
      <c r="G282" s="33"/>
      <c r="H282" s="104" t="n">
        <f aca="false">G282*F282</f>
        <v>0</v>
      </c>
      <c r="I282" s="36" t="n">
        <f aca="false">IFERROR(15432.3584/G282,0)</f>
        <v>0</v>
      </c>
      <c r="J282" s="103"/>
      <c r="K282" s="32"/>
      <c r="L282" s="32"/>
      <c r="M282" s="103"/>
      <c r="N282" s="105"/>
      <c r="O282" s="106"/>
      <c r="P282" s="103"/>
      <c r="Q282" s="107"/>
      <c r="R282" s="38" t="n">
        <f aca="false">Q283/100</f>
        <v>0</v>
      </c>
      <c r="S282" s="108"/>
      <c r="T282" s="109" t="n">
        <f aca="false">(N282*S282)/1000</f>
        <v>0</v>
      </c>
      <c r="U282" s="103"/>
      <c r="V282" s="103"/>
      <c r="W282" s="103"/>
      <c r="X282" s="111"/>
      <c r="Y282" s="111"/>
      <c r="Z282" s="111"/>
      <c r="AA282" s="103"/>
      <c r="AB282" s="53"/>
      <c r="AC282" s="54" t="n">
        <f aca="false">R282+O284+H282+J283</f>
        <v>0</v>
      </c>
      <c r="AD282" s="54" t="n">
        <f aca="false">AC282*20</f>
        <v>0</v>
      </c>
      <c r="AE282" s="54" t="n">
        <f aca="false">AC282*50</f>
        <v>0</v>
      </c>
      <c r="AF282" s="54" t="n">
        <f aca="false">AC282*250</f>
        <v>0</v>
      </c>
      <c r="AG282" s="54" t="n">
        <f aca="false">AC282*1000</f>
        <v>0</v>
      </c>
      <c r="AH282" s="54" t="n">
        <f aca="false">AC282*5000</f>
        <v>0</v>
      </c>
    </row>
    <row r="283" customFormat="false" ht="15" hidden="false" customHeight="true" outlineLevel="0" collapsed="false">
      <c r="B283" s="102"/>
      <c r="C283" s="14"/>
      <c r="D283" s="103"/>
      <c r="E283" s="33"/>
      <c r="F283" s="104"/>
      <c r="G283" s="33"/>
      <c r="H283" s="104"/>
      <c r="I283" s="36"/>
      <c r="J283" s="32"/>
      <c r="K283" s="32"/>
      <c r="L283" s="32"/>
      <c r="M283" s="103"/>
      <c r="N283" s="105"/>
      <c r="O283" s="106"/>
      <c r="P283" s="103"/>
      <c r="Q283" s="33"/>
      <c r="R283" s="38"/>
      <c r="S283" s="108"/>
      <c r="T283" s="109"/>
      <c r="U283" s="103"/>
      <c r="V283" s="103"/>
      <c r="W283" s="103"/>
      <c r="X283" s="111"/>
      <c r="Y283" s="111"/>
      <c r="Z283" s="111"/>
      <c r="AA283" s="103"/>
      <c r="AB283" s="53"/>
      <c r="AC283" s="54"/>
      <c r="AD283" s="54"/>
      <c r="AE283" s="54"/>
      <c r="AF283" s="54"/>
      <c r="AG283" s="54"/>
      <c r="AH283" s="54"/>
    </row>
    <row r="284" customFormat="false" ht="15" hidden="false" customHeight="true" outlineLevel="0" collapsed="false">
      <c r="B284" s="102"/>
      <c r="C284" s="14"/>
      <c r="D284" s="103"/>
      <c r="E284" s="33"/>
      <c r="F284" s="104"/>
      <c r="G284" s="33"/>
      <c r="H284" s="104"/>
      <c r="I284" s="36" t="n">
        <f aca="false">I282/2</f>
        <v>0</v>
      </c>
      <c r="J284" s="32"/>
      <c r="K284" s="32"/>
      <c r="L284" s="32"/>
      <c r="M284" s="37"/>
      <c r="N284" s="105"/>
      <c r="O284" s="38" t="n">
        <f aca="false">O282/500</f>
        <v>0</v>
      </c>
      <c r="P284" s="103"/>
      <c r="Q284" s="33"/>
      <c r="R284" s="38"/>
      <c r="S284" s="108"/>
      <c r="T284" s="54" t="n">
        <f aca="false">(N282/15.4323584)*(S282/3.28083989501312)*0.1</f>
        <v>0</v>
      </c>
      <c r="U284" s="103"/>
      <c r="V284" s="103"/>
      <c r="W284" s="103"/>
      <c r="X284" s="111"/>
      <c r="Y284" s="111"/>
      <c r="Z284" s="111"/>
      <c r="AA284" s="103"/>
      <c r="AB284" s="53"/>
      <c r="AC284" s="54"/>
      <c r="AD284" s="54"/>
      <c r="AE284" s="54"/>
      <c r="AF284" s="54"/>
      <c r="AG284" s="54"/>
      <c r="AH284" s="54"/>
    </row>
    <row r="285" customFormat="false" ht="15" hidden="false" customHeight="true" outlineLevel="0" collapsed="false">
      <c r="B285" s="102" t="n">
        <v>94</v>
      </c>
      <c r="C285" s="14"/>
      <c r="D285" s="103"/>
      <c r="E285" s="33"/>
      <c r="F285" s="104" t="n">
        <f aca="false">E285/15432.3584</f>
        <v>0</v>
      </c>
      <c r="G285" s="33"/>
      <c r="H285" s="104" t="n">
        <f aca="false">G285*F285</f>
        <v>0</v>
      </c>
      <c r="I285" s="36" t="n">
        <f aca="false">IFERROR(15432.3584/G285,0)</f>
        <v>0</v>
      </c>
      <c r="J285" s="103"/>
      <c r="K285" s="32"/>
      <c r="L285" s="32"/>
      <c r="M285" s="103"/>
      <c r="N285" s="105"/>
      <c r="O285" s="106"/>
      <c r="P285" s="103"/>
      <c r="Q285" s="107"/>
      <c r="R285" s="38" t="n">
        <f aca="false">Q286/100</f>
        <v>0</v>
      </c>
      <c r="S285" s="108"/>
      <c r="T285" s="109" t="n">
        <f aca="false">(N285*S285)/1000</f>
        <v>0</v>
      </c>
      <c r="U285" s="103"/>
      <c r="V285" s="103"/>
      <c r="W285" s="103"/>
      <c r="X285" s="111"/>
      <c r="Y285" s="111"/>
      <c r="Z285" s="111"/>
      <c r="AA285" s="103"/>
      <c r="AB285" s="53"/>
      <c r="AC285" s="54" t="n">
        <f aca="false">R285+O287+H285+J286</f>
        <v>0</v>
      </c>
      <c r="AD285" s="54" t="n">
        <f aca="false">AC285*20</f>
        <v>0</v>
      </c>
      <c r="AE285" s="54" t="n">
        <f aca="false">AC285*50</f>
        <v>0</v>
      </c>
      <c r="AF285" s="54" t="n">
        <f aca="false">AC285*250</f>
        <v>0</v>
      </c>
      <c r="AG285" s="54" t="n">
        <f aca="false">AC285*1000</f>
        <v>0</v>
      </c>
      <c r="AH285" s="54" t="n">
        <f aca="false">AC285*5000</f>
        <v>0</v>
      </c>
    </row>
    <row r="286" customFormat="false" ht="15" hidden="false" customHeight="true" outlineLevel="0" collapsed="false">
      <c r="B286" s="102"/>
      <c r="C286" s="14"/>
      <c r="D286" s="103"/>
      <c r="E286" s="33"/>
      <c r="F286" s="104"/>
      <c r="G286" s="33"/>
      <c r="H286" s="104"/>
      <c r="I286" s="36"/>
      <c r="J286" s="32"/>
      <c r="K286" s="32"/>
      <c r="L286" s="32"/>
      <c r="M286" s="103"/>
      <c r="N286" s="105"/>
      <c r="O286" s="106"/>
      <c r="P286" s="103"/>
      <c r="Q286" s="33"/>
      <c r="R286" s="38"/>
      <c r="S286" s="108"/>
      <c r="T286" s="109"/>
      <c r="U286" s="103"/>
      <c r="V286" s="103"/>
      <c r="W286" s="103"/>
      <c r="X286" s="111"/>
      <c r="Y286" s="111"/>
      <c r="Z286" s="111"/>
      <c r="AA286" s="103"/>
      <c r="AB286" s="53"/>
      <c r="AC286" s="54"/>
      <c r="AD286" s="54"/>
      <c r="AE286" s="54"/>
      <c r="AF286" s="54"/>
      <c r="AG286" s="54"/>
      <c r="AH286" s="54"/>
    </row>
    <row r="287" customFormat="false" ht="15" hidden="false" customHeight="true" outlineLevel="0" collapsed="false">
      <c r="B287" s="102"/>
      <c r="C287" s="14"/>
      <c r="D287" s="103"/>
      <c r="E287" s="33"/>
      <c r="F287" s="104"/>
      <c r="G287" s="33"/>
      <c r="H287" s="104"/>
      <c r="I287" s="36" t="n">
        <f aca="false">I285/2</f>
        <v>0</v>
      </c>
      <c r="J287" s="32"/>
      <c r="K287" s="32"/>
      <c r="L287" s="32"/>
      <c r="M287" s="37"/>
      <c r="N287" s="105"/>
      <c r="O287" s="38" t="n">
        <f aca="false">O285/500</f>
        <v>0</v>
      </c>
      <c r="P287" s="103"/>
      <c r="Q287" s="33"/>
      <c r="R287" s="38"/>
      <c r="S287" s="108"/>
      <c r="T287" s="54" t="n">
        <f aca="false">(N285/15.4323584)*(S285/3.28083989501312)*0.1</f>
        <v>0</v>
      </c>
      <c r="U287" s="103"/>
      <c r="V287" s="103"/>
      <c r="W287" s="103"/>
      <c r="X287" s="111"/>
      <c r="Y287" s="111"/>
      <c r="Z287" s="111"/>
      <c r="AA287" s="103"/>
      <c r="AB287" s="53"/>
      <c r="AC287" s="54"/>
      <c r="AD287" s="54"/>
      <c r="AE287" s="54"/>
      <c r="AF287" s="54"/>
      <c r="AG287" s="54"/>
      <c r="AH287" s="54"/>
    </row>
    <row r="288" customFormat="false" ht="15" hidden="false" customHeight="true" outlineLevel="0" collapsed="false">
      <c r="B288" s="102" t="n">
        <v>95</v>
      </c>
      <c r="C288" s="14"/>
      <c r="D288" s="103"/>
      <c r="E288" s="33"/>
      <c r="F288" s="104" t="n">
        <f aca="false">E288/15432.3584</f>
        <v>0</v>
      </c>
      <c r="G288" s="33"/>
      <c r="H288" s="104" t="n">
        <f aca="false">G288*F288</f>
        <v>0</v>
      </c>
      <c r="I288" s="36" t="n">
        <f aca="false">IFERROR(15432.3584/G288,0)</f>
        <v>0</v>
      </c>
      <c r="J288" s="103"/>
      <c r="K288" s="32"/>
      <c r="L288" s="32"/>
      <c r="M288" s="103"/>
      <c r="N288" s="105"/>
      <c r="O288" s="106"/>
      <c r="P288" s="103"/>
      <c r="Q288" s="107"/>
      <c r="R288" s="38" t="n">
        <f aca="false">Q289/100</f>
        <v>0</v>
      </c>
      <c r="S288" s="108"/>
      <c r="T288" s="109" t="n">
        <f aca="false">(N288*S288)/1000</f>
        <v>0</v>
      </c>
      <c r="U288" s="103"/>
      <c r="V288" s="103"/>
      <c r="W288" s="103"/>
      <c r="X288" s="111"/>
      <c r="Y288" s="111"/>
      <c r="Z288" s="111"/>
      <c r="AA288" s="103"/>
      <c r="AB288" s="53"/>
      <c r="AC288" s="54" t="n">
        <f aca="false">R288+O290+H288+J289</f>
        <v>0</v>
      </c>
      <c r="AD288" s="54" t="n">
        <f aca="false">AC288*20</f>
        <v>0</v>
      </c>
      <c r="AE288" s="54" t="n">
        <f aca="false">AC288*50</f>
        <v>0</v>
      </c>
      <c r="AF288" s="54" t="n">
        <f aca="false">AC288*250</f>
        <v>0</v>
      </c>
      <c r="AG288" s="54" t="n">
        <f aca="false">AC288*1000</f>
        <v>0</v>
      </c>
      <c r="AH288" s="54" t="n">
        <f aca="false">AC288*5000</f>
        <v>0</v>
      </c>
    </row>
    <row r="289" customFormat="false" ht="15" hidden="false" customHeight="true" outlineLevel="0" collapsed="false">
      <c r="B289" s="102"/>
      <c r="C289" s="14"/>
      <c r="D289" s="103"/>
      <c r="E289" s="33"/>
      <c r="F289" s="104"/>
      <c r="G289" s="33"/>
      <c r="H289" s="104"/>
      <c r="I289" s="36"/>
      <c r="J289" s="32"/>
      <c r="K289" s="32"/>
      <c r="L289" s="32"/>
      <c r="M289" s="103"/>
      <c r="N289" s="105"/>
      <c r="O289" s="106"/>
      <c r="P289" s="103"/>
      <c r="Q289" s="33"/>
      <c r="R289" s="38"/>
      <c r="S289" s="108"/>
      <c r="T289" s="109"/>
      <c r="U289" s="103"/>
      <c r="V289" s="103"/>
      <c r="W289" s="103"/>
      <c r="X289" s="111"/>
      <c r="Y289" s="111"/>
      <c r="Z289" s="111"/>
      <c r="AA289" s="103"/>
      <c r="AB289" s="53"/>
      <c r="AC289" s="54"/>
      <c r="AD289" s="54"/>
      <c r="AE289" s="54"/>
      <c r="AF289" s="54"/>
      <c r="AG289" s="54"/>
      <c r="AH289" s="54"/>
    </row>
    <row r="290" customFormat="false" ht="15" hidden="false" customHeight="true" outlineLevel="0" collapsed="false">
      <c r="B290" s="102"/>
      <c r="C290" s="14"/>
      <c r="D290" s="103"/>
      <c r="E290" s="33"/>
      <c r="F290" s="104"/>
      <c r="G290" s="33"/>
      <c r="H290" s="104"/>
      <c r="I290" s="36" t="n">
        <f aca="false">I288/2</f>
        <v>0</v>
      </c>
      <c r="J290" s="32"/>
      <c r="K290" s="32"/>
      <c r="L290" s="32"/>
      <c r="M290" s="37"/>
      <c r="N290" s="105"/>
      <c r="O290" s="38" t="n">
        <f aca="false">O288/500</f>
        <v>0</v>
      </c>
      <c r="P290" s="103"/>
      <c r="Q290" s="33"/>
      <c r="R290" s="38"/>
      <c r="S290" s="108"/>
      <c r="T290" s="54" t="n">
        <f aca="false">(N288/15.4323584)*(S288/3.28083989501312)*0.1</f>
        <v>0</v>
      </c>
      <c r="U290" s="103"/>
      <c r="V290" s="103"/>
      <c r="W290" s="103"/>
      <c r="X290" s="111"/>
      <c r="Y290" s="111"/>
      <c r="Z290" s="111"/>
      <c r="AA290" s="103"/>
      <c r="AB290" s="53"/>
      <c r="AC290" s="54"/>
      <c r="AD290" s="54"/>
      <c r="AE290" s="54"/>
      <c r="AF290" s="54"/>
      <c r="AG290" s="54"/>
      <c r="AH290" s="54"/>
    </row>
    <row r="291" customFormat="false" ht="15" hidden="false" customHeight="true" outlineLevel="0" collapsed="false">
      <c r="B291" s="102" t="n">
        <v>96</v>
      </c>
      <c r="C291" s="14"/>
      <c r="D291" s="103"/>
      <c r="E291" s="33"/>
      <c r="F291" s="104" t="n">
        <f aca="false">E291/15432.3584</f>
        <v>0</v>
      </c>
      <c r="G291" s="33"/>
      <c r="H291" s="104" t="n">
        <f aca="false">G291*F291</f>
        <v>0</v>
      </c>
      <c r="I291" s="36" t="n">
        <f aca="false">IFERROR(15432.3584/G291,0)</f>
        <v>0</v>
      </c>
      <c r="J291" s="103"/>
      <c r="K291" s="32"/>
      <c r="L291" s="32"/>
      <c r="M291" s="103"/>
      <c r="N291" s="105"/>
      <c r="O291" s="106"/>
      <c r="P291" s="103"/>
      <c r="Q291" s="107"/>
      <c r="R291" s="38" t="n">
        <f aca="false">Q292/100</f>
        <v>0</v>
      </c>
      <c r="S291" s="108"/>
      <c r="T291" s="109" t="n">
        <f aca="false">(N291*S291)/1000</f>
        <v>0</v>
      </c>
      <c r="U291" s="103"/>
      <c r="V291" s="103"/>
      <c r="W291" s="103"/>
      <c r="X291" s="111"/>
      <c r="Y291" s="111"/>
      <c r="Z291" s="111"/>
      <c r="AA291" s="103"/>
      <c r="AB291" s="53"/>
      <c r="AC291" s="54" t="n">
        <f aca="false">R291+O293+H291+J292</f>
        <v>0</v>
      </c>
      <c r="AD291" s="54" t="n">
        <f aca="false">AC291*20</f>
        <v>0</v>
      </c>
      <c r="AE291" s="54" t="n">
        <f aca="false">AC291*50</f>
        <v>0</v>
      </c>
      <c r="AF291" s="54" t="n">
        <f aca="false">AC291*250</f>
        <v>0</v>
      </c>
      <c r="AG291" s="54" t="n">
        <f aca="false">AC291*1000</f>
        <v>0</v>
      </c>
      <c r="AH291" s="54" t="n">
        <f aca="false">AC291*5000</f>
        <v>0</v>
      </c>
    </row>
    <row r="292" customFormat="false" ht="15" hidden="false" customHeight="true" outlineLevel="0" collapsed="false">
      <c r="B292" s="102"/>
      <c r="C292" s="14"/>
      <c r="D292" s="103"/>
      <c r="E292" s="33"/>
      <c r="F292" s="104"/>
      <c r="G292" s="33"/>
      <c r="H292" s="104"/>
      <c r="I292" s="36"/>
      <c r="J292" s="32"/>
      <c r="K292" s="32"/>
      <c r="L292" s="32"/>
      <c r="M292" s="103"/>
      <c r="N292" s="105"/>
      <c r="O292" s="106"/>
      <c r="P292" s="103"/>
      <c r="Q292" s="33"/>
      <c r="R292" s="38"/>
      <c r="S292" s="108"/>
      <c r="T292" s="109"/>
      <c r="U292" s="103"/>
      <c r="V292" s="103"/>
      <c r="W292" s="103"/>
      <c r="X292" s="111"/>
      <c r="Y292" s="111"/>
      <c r="Z292" s="111"/>
      <c r="AA292" s="103"/>
      <c r="AB292" s="53"/>
      <c r="AC292" s="54"/>
      <c r="AD292" s="54"/>
      <c r="AE292" s="54"/>
      <c r="AF292" s="54"/>
      <c r="AG292" s="54"/>
      <c r="AH292" s="54"/>
    </row>
    <row r="293" customFormat="false" ht="15" hidden="false" customHeight="true" outlineLevel="0" collapsed="false">
      <c r="B293" s="102"/>
      <c r="C293" s="14"/>
      <c r="D293" s="103"/>
      <c r="E293" s="33"/>
      <c r="F293" s="104"/>
      <c r="G293" s="33"/>
      <c r="H293" s="104"/>
      <c r="I293" s="36" t="n">
        <f aca="false">I291/2</f>
        <v>0</v>
      </c>
      <c r="J293" s="32"/>
      <c r="K293" s="32"/>
      <c r="L293" s="32"/>
      <c r="M293" s="37"/>
      <c r="N293" s="105"/>
      <c r="O293" s="38" t="n">
        <f aca="false">O291/500</f>
        <v>0</v>
      </c>
      <c r="P293" s="103"/>
      <c r="Q293" s="33"/>
      <c r="R293" s="38"/>
      <c r="S293" s="108"/>
      <c r="T293" s="54" t="n">
        <f aca="false">(N291/15.4323584)*(S291/3.28083989501312)*0.1</f>
        <v>0</v>
      </c>
      <c r="U293" s="103"/>
      <c r="V293" s="103"/>
      <c r="W293" s="103"/>
      <c r="X293" s="111"/>
      <c r="Y293" s="111"/>
      <c r="Z293" s="111"/>
      <c r="AA293" s="103"/>
      <c r="AB293" s="53"/>
      <c r="AC293" s="54"/>
      <c r="AD293" s="54"/>
      <c r="AE293" s="54"/>
      <c r="AF293" s="54"/>
      <c r="AG293" s="54"/>
      <c r="AH293" s="54"/>
    </row>
    <row r="294" customFormat="false" ht="15" hidden="false" customHeight="true" outlineLevel="0" collapsed="false">
      <c r="B294" s="102" t="n">
        <v>97</v>
      </c>
      <c r="C294" s="14"/>
      <c r="D294" s="103"/>
      <c r="E294" s="33"/>
      <c r="F294" s="104" t="n">
        <f aca="false">E294/15432.3584</f>
        <v>0</v>
      </c>
      <c r="G294" s="33"/>
      <c r="H294" s="104" t="n">
        <f aca="false">G294*F294</f>
        <v>0</v>
      </c>
      <c r="I294" s="36" t="n">
        <f aca="false">IFERROR(15432.3584/G294,0)</f>
        <v>0</v>
      </c>
      <c r="J294" s="103"/>
      <c r="K294" s="32"/>
      <c r="L294" s="32"/>
      <c r="M294" s="103"/>
      <c r="N294" s="105"/>
      <c r="O294" s="106"/>
      <c r="P294" s="103"/>
      <c r="Q294" s="107"/>
      <c r="R294" s="38" t="n">
        <f aca="false">Q295/100</f>
        <v>0</v>
      </c>
      <c r="S294" s="108"/>
      <c r="T294" s="109" t="n">
        <f aca="false">(N294*S294)/1000</f>
        <v>0</v>
      </c>
      <c r="U294" s="103"/>
      <c r="V294" s="103"/>
      <c r="W294" s="103"/>
      <c r="X294" s="111"/>
      <c r="Y294" s="111"/>
      <c r="Z294" s="111"/>
      <c r="AA294" s="103"/>
      <c r="AB294" s="53"/>
      <c r="AC294" s="54" t="n">
        <f aca="false">R294+O296+H294+J295</f>
        <v>0</v>
      </c>
      <c r="AD294" s="54" t="n">
        <f aca="false">AC294*20</f>
        <v>0</v>
      </c>
      <c r="AE294" s="54" t="n">
        <f aca="false">AC294*50</f>
        <v>0</v>
      </c>
      <c r="AF294" s="54" t="n">
        <f aca="false">AC294*250</f>
        <v>0</v>
      </c>
      <c r="AG294" s="54" t="n">
        <f aca="false">AC294*1000</f>
        <v>0</v>
      </c>
      <c r="AH294" s="54" t="n">
        <f aca="false">AC294*5000</f>
        <v>0</v>
      </c>
    </row>
    <row r="295" customFormat="false" ht="15" hidden="false" customHeight="true" outlineLevel="0" collapsed="false">
      <c r="B295" s="102"/>
      <c r="C295" s="14"/>
      <c r="D295" s="103"/>
      <c r="E295" s="33"/>
      <c r="F295" s="104"/>
      <c r="G295" s="33"/>
      <c r="H295" s="104"/>
      <c r="I295" s="36"/>
      <c r="J295" s="32"/>
      <c r="K295" s="32"/>
      <c r="L295" s="32"/>
      <c r="M295" s="103"/>
      <c r="N295" s="105"/>
      <c r="O295" s="106"/>
      <c r="P295" s="103"/>
      <c r="Q295" s="33"/>
      <c r="R295" s="38"/>
      <c r="S295" s="108"/>
      <c r="T295" s="109"/>
      <c r="U295" s="103"/>
      <c r="V295" s="103"/>
      <c r="W295" s="103"/>
      <c r="X295" s="111"/>
      <c r="Y295" s="111"/>
      <c r="Z295" s="111"/>
      <c r="AA295" s="103"/>
      <c r="AB295" s="53"/>
      <c r="AC295" s="54"/>
      <c r="AD295" s="54"/>
      <c r="AE295" s="54"/>
      <c r="AF295" s="54"/>
      <c r="AG295" s="54"/>
      <c r="AH295" s="54"/>
    </row>
    <row r="296" customFormat="false" ht="15" hidden="false" customHeight="true" outlineLevel="0" collapsed="false">
      <c r="B296" s="102"/>
      <c r="C296" s="14"/>
      <c r="D296" s="103"/>
      <c r="E296" s="33"/>
      <c r="F296" s="104"/>
      <c r="G296" s="33"/>
      <c r="H296" s="104"/>
      <c r="I296" s="36" t="n">
        <f aca="false">I294/2</f>
        <v>0</v>
      </c>
      <c r="J296" s="32"/>
      <c r="K296" s="32"/>
      <c r="L296" s="32"/>
      <c r="M296" s="37"/>
      <c r="N296" s="105"/>
      <c r="O296" s="38" t="n">
        <f aca="false">O294/500</f>
        <v>0</v>
      </c>
      <c r="P296" s="103"/>
      <c r="Q296" s="33"/>
      <c r="R296" s="38"/>
      <c r="S296" s="108"/>
      <c r="T296" s="54" t="n">
        <f aca="false">(N294/15.4323584)*(S294/3.28083989501312)*0.1</f>
        <v>0</v>
      </c>
      <c r="U296" s="103"/>
      <c r="V296" s="103"/>
      <c r="W296" s="103"/>
      <c r="X296" s="111"/>
      <c r="Y296" s="111"/>
      <c r="Z296" s="111"/>
      <c r="AA296" s="103"/>
      <c r="AB296" s="53"/>
      <c r="AC296" s="54"/>
      <c r="AD296" s="54"/>
      <c r="AE296" s="54"/>
      <c r="AF296" s="54"/>
      <c r="AG296" s="54"/>
      <c r="AH296" s="54"/>
    </row>
    <row r="297" customFormat="false" ht="15" hidden="false" customHeight="true" outlineLevel="0" collapsed="false">
      <c r="B297" s="102" t="n">
        <v>98</v>
      </c>
      <c r="C297" s="14"/>
      <c r="D297" s="103"/>
      <c r="E297" s="33"/>
      <c r="F297" s="104" t="n">
        <f aca="false">E297/15432.3584</f>
        <v>0</v>
      </c>
      <c r="G297" s="33"/>
      <c r="H297" s="104" t="n">
        <f aca="false">G297*F297</f>
        <v>0</v>
      </c>
      <c r="I297" s="36" t="n">
        <f aca="false">IFERROR(15432.3584/G297,0)</f>
        <v>0</v>
      </c>
      <c r="J297" s="103"/>
      <c r="K297" s="32"/>
      <c r="L297" s="32"/>
      <c r="M297" s="103"/>
      <c r="N297" s="105"/>
      <c r="O297" s="106"/>
      <c r="P297" s="103"/>
      <c r="Q297" s="107"/>
      <c r="R297" s="38" t="n">
        <f aca="false">Q298/100</f>
        <v>0</v>
      </c>
      <c r="S297" s="108"/>
      <c r="T297" s="109" t="n">
        <f aca="false">(N297*S297)/1000</f>
        <v>0</v>
      </c>
      <c r="U297" s="103"/>
      <c r="V297" s="103"/>
      <c r="W297" s="103"/>
      <c r="X297" s="111"/>
      <c r="Y297" s="111"/>
      <c r="Z297" s="111"/>
      <c r="AA297" s="103"/>
      <c r="AB297" s="53"/>
      <c r="AC297" s="54" t="n">
        <f aca="false">R297+O299+H297+J298</f>
        <v>0</v>
      </c>
      <c r="AD297" s="54" t="n">
        <f aca="false">AC297*20</f>
        <v>0</v>
      </c>
      <c r="AE297" s="54" t="n">
        <f aca="false">AC297*50</f>
        <v>0</v>
      </c>
      <c r="AF297" s="54" t="n">
        <f aca="false">AC297*250</f>
        <v>0</v>
      </c>
      <c r="AG297" s="54" t="n">
        <f aca="false">AC297*1000</f>
        <v>0</v>
      </c>
      <c r="AH297" s="54" t="n">
        <f aca="false">AC297*5000</f>
        <v>0</v>
      </c>
    </row>
    <row r="298" customFormat="false" ht="15" hidden="false" customHeight="true" outlineLevel="0" collapsed="false">
      <c r="B298" s="102"/>
      <c r="C298" s="14"/>
      <c r="D298" s="103"/>
      <c r="E298" s="33"/>
      <c r="F298" s="104"/>
      <c r="G298" s="33"/>
      <c r="H298" s="104"/>
      <c r="I298" s="36"/>
      <c r="J298" s="32"/>
      <c r="K298" s="32"/>
      <c r="L298" s="32"/>
      <c r="M298" s="103"/>
      <c r="N298" s="105"/>
      <c r="O298" s="106"/>
      <c r="P298" s="103"/>
      <c r="Q298" s="33"/>
      <c r="R298" s="38"/>
      <c r="S298" s="108"/>
      <c r="T298" s="109"/>
      <c r="U298" s="103"/>
      <c r="V298" s="103"/>
      <c r="W298" s="103"/>
      <c r="X298" s="111"/>
      <c r="Y298" s="111"/>
      <c r="Z298" s="111"/>
      <c r="AA298" s="103"/>
      <c r="AB298" s="53"/>
      <c r="AC298" s="54"/>
      <c r="AD298" s="54"/>
      <c r="AE298" s="54"/>
      <c r="AF298" s="54"/>
      <c r="AG298" s="54"/>
      <c r="AH298" s="54"/>
    </row>
    <row r="299" customFormat="false" ht="15" hidden="false" customHeight="true" outlineLevel="0" collapsed="false">
      <c r="B299" s="102"/>
      <c r="C299" s="14"/>
      <c r="D299" s="103"/>
      <c r="E299" s="33"/>
      <c r="F299" s="104"/>
      <c r="G299" s="33"/>
      <c r="H299" s="104"/>
      <c r="I299" s="36" t="n">
        <f aca="false">I297/2</f>
        <v>0</v>
      </c>
      <c r="J299" s="32"/>
      <c r="K299" s="32"/>
      <c r="L299" s="32"/>
      <c r="M299" s="37"/>
      <c r="N299" s="105"/>
      <c r="O299" s="38" t="n">
        <f aca="false">O297/500</f>
        <v>0</v>
      </c>
      <c r="P299" s="103"/>
      <c r="Q299" s="33"/>
      <c r="R299" s="38"/>
      <c r="S299" s="108"/>
      <c r="T299" s="54" t="n">
        <f aca="false">(N297/15.4323584)*(S297/3.28083989501312)*0.1</f>
        <v>0</v>
      </c>
      <c r="U299" s="103"/>
      <c r="V299" s="103"/>
      <c r="W299" s="103"/>
      <c r="X299" s="111"/>
      <c r="Y299" s="111"/>
      <c r="Z299" s="111"/>
      <c r="AA299" s="103"/>
      <c r="AB299" s="53"/>
      <c r="AC299" s="54"/>
      <c r="AD299" s="54"/>
      <c r="AE299" s="54"/>
      <c r="AF299" s="54"/>
      <c r="AG299" s="54"/>
      <c r="AH299" s="54"/>
    </row>
    <row r="300" customFormat="false" ht="15" hidden="false" customHeight="true" outlineLevel="0" collapsed="false">
      <c r="B300" s="102" t="n">
        <v>99</v>
      </c>
      <c r="C300" s="14"/>
      <c r="D300" s="103"/>
      <c r="E300" s="33"/>
      <c r="F300" s="104" t="n">
        <f aca="false">E300/15432.3584</f>
        <v>0</v>
      </c>
      <c r="G300" s="33"/>
      <c r="H300" s="104" t="n">
        <f aca="false">G300*F300</f>
        <v>0</v>
      </c>
      <c r="I300" s="36" t="n">
        <f aca="false">IFERROR(15432.3584/G300,0)</f>
        <v>0</v>
      </c>
      <c r="J300" s="103"/>
      <c r="K300" s="32"/>
      <c r="L300" s="32"/>
      <c r="M300" s="103"/>
      <c r="N300" s="105"/>
      <c r="O300" s="106"/>
      <c r="P300" s="103"/>
      <c r="Q300" s="107"/>
      <c r="R300" s="38" t="n">
        <f aca="false">Q301/100</f>
        <v>0</v>
      </c>
      <c r="S300" s="108"/>
      <c r="T300" s="109" t="n">
        <f aca="false">(N300*S300)/1000</f>
        <v>0</v>
      </c>
      <c r="U300" s="103"/>
      <c r="V300" s="103"/>
      <c r="W300" s="103"/>
      <c r="X300" s="111"/>
      <c r="Y300" s="111"/>
      <c r="Z300" s="111"/>
      <c r="AA300" s="103"/>
      <c r="AB300" s="53"/>
      <c r="AC300" s="54" t="n">
        <f aca="false">R300+O302+H300+J301</f>
        <v>0</v>
      </c>
      <c r="AD300" s="54" t="n">
        <f aca="false">AC300*20</f>
        <v>0</v>
      </c>
      <c r="AE300" s="54" t="n">
        <f aca="false">AC300*50</f>
        <v>0</v>
      </c>
      <c r="AF300" s="54" t="n">
        <f aca="false">AC300*250</f>
        <v>0</v>
      </c>
      <c r="AG300" s="54" t="n">
        <f aca="false">AC300*1000</f>
        <v>0</v>
      </c>
      <c r="AH300" s="54" t="n">
        <f aca="false">AC300*5000</f>
        <v>0</v>
      </c>
    </row>
    <row r="301" customFormat="false" ht="15" hidden="false" customHeight="true" outlineLevel="0" collapsed="false">
      <c r="B301" s="102"/>
      <c r="C301" s="14"/>
      <c r="D301" s="103"/>
      <c r="E301" s="33"/>
      <c r="F301" s="104"/>
      <c r="G301" s="33"/>
      <c r="H301" s="104"/>
      <c r="I301" s="36"/>
      <c r="J301" s="32"/>
      <c r="K301" s="32"/>
      <c r="L301" s="32"/>
      <c r="M301" s="103"/>
      <c r="N301" s="105"/>
      <c r="O301" s="106"/>
      <c r="P301" s="103"/>
      <c r="Q301" s="33"/>
      <c r="R301" s="38"/>
      <c r="S301" s="108"/>
      <c r="T301" s="109"/>
      <c r="U301" s="103"/>
      <c r="V301" s="103"/>
      <c r="W301" s="103"/>
      <c r="X301" s="111"/>
      <c r="Y301" s="111"/>
      <c r="Z301" s="111"/>
      <c r="AA301" s="103"/>
      <c r="AB301" s="53"/>
      <c r="AC301" s="54"/>
      <c r="AD301" s="54"/>
      <c r="AE301" s="54"/>
      <c r="AF301" s="54"/>
      <c r="AG301" s="54"/>
      <c r="AH301" s="54"/>
    </row>
    <row r="302" customFormat="false" ht="15" hidden="false" customHeight="true" outlineLevel="0" collapsed="false">
      <c r="B302" s="102"/>
      <c r="C302" s="14"/>
      <c r="D302" s="103"/>
      <c r="E302" s="33"/>
      <c r="F302" s="104"/>
      <c r="G302" s="33"/>
      <c r="H302" s="104"/>
      <c r="I302" s="36" t="n">
        <f aca="false">I300/2</f>
        <v>0</v>
      </c>
      <c r="J302" s="32"/>
      <c r="K302" s="32"/>
      <c r="L302" s="32"/>
      <c r="M302" s="37"/>
      <c r="N302" s="105"/>
      <c r="O302" s="38" t="n">
        <f aca="false">O300/500</f>
        <v>0</v>
      </c>
      <c r="P302" s="103"/>
      <c r="Q302" s="33"/>
      <c r="R302" s="38"/>
      <c r="S302" s="108"/>
      <c r="T302" s="54" t="n">
        <f aca="false">(N300/15.4323584)*(S300/3.28083989501312)*0.1</f>
        <v>0</v>
      </c>
      <c r="U302" s="103"/>
      <c r="V302" s="103"/>
      <c r="W302" s="103"/>
      <c r="X302" s="111"/>
      <c r="Y302" s="111"/>
      <c r="Z302" s="111"/>
      <c r="AA302" s="103"/>
      <c r="AB302" s="53"/>
      <c r="AC302" s="54"/>
      <c r="AD302" s="54"/>
      <c r="AE302" s="54"/>
      <c r="AF302" s="54"/>
      <c r="AG302" s="54"/>
      <c r="AH302" s="54"/>
    </row>
    <row r="303" customFormat="false" ht="15" hidden="false" customHeight="true" outlineLevel="0" collapsed="false">
      <c r="B303" s="102" t="n">
        <v>100</v>
      </c>
      <c r="C303" s="14"/>
      <c r="D303" s="103"/>
      <c r="E303" s="33"/>
      <c r="F303" s="104" t="n">
        <f aca="false">E303/15432.3584</f>
        <v>0</v>
      </c>
      <c r="G303" s="33"/>
      <c r="H303" s="104" t="n">
        <f aca="false">G303*F303</f>
        <v>0</v>
      </c>
      <c r="I303" s="36" t="n">
        <f aca="false">IFERROR(15432.3584/G303,0)</f>
        <v>0</v>
      </c>
      <c r="J303" s="103"/>
      <c r="K303" s="32"/>
      <c r="L303" s="32"/>
      <c r="M303" s="103"/>
      <c r="N303" s="145"/>
      <c r="O303" s="106"/>
      <c r="P303" s="103"/>
      <c r="Q303" s="107"/>
      <c r="R303" s="38" t="n">
        <f aca="false">Q304/100</f>
        <v>0</v>
      </c>
      <c r="S303" s="108"/>
      <c r="T303" s="109" t="n">
        <f aca="false">(N303*S303)/1000</f>
        <v>0</v>
      </c>
      <c r="U303" s="103"/>
      <c r="V303" s="103"/>
      <c r="W303" s="103"/>
      <c r="X303" s="111"/>
      <c r="Y303" s="111"/>
      <c r="Z303" s="111"/>
      <c r="AA303" s="103"/>
      <c r="AB303" s="53"/>
      <c r="AC303" s="54" t="n">
        <f aca="false">R303+O305+H303+J304</f>
        <v>0</v>
      </c>
      <c r="AD303" s="54" t="n">
        <f aca="false">AC303*20</f>
        <v>0</v>
      </c>
      <c r="AE303" s="54" t="n">
        <f aca="false">AC303*50</f>
        <v>0</v>
      </c>
      <c r="AF303" s="54" t="n">
        <f aca="false">AC303*250</f>
        <v>0</v>
      </c>
      <c r="AG303" s="54" t="n">
        <f aca="false">AC303*1000</f>
        <v>0</v>
      </c>
      <c r="AH303" s="54" t="n">
        <f aca="false">AC303*5000</f>
        <v>0</v>
      </c>
    </row>
    <row r="304" customFormat="false" ht="15" hidden="false" customHeight="true" outlineLevel="0" collapsed="false">
      <c r="B304" s="102"/>
      <c r="C304" s="14"/>
      <c r="D304" s="103"/>
      <c r="E304" s="33"/>
      <c r="F304" s="104"/>
      <c r="G304" s="33"/>
      <c r="H304" s="104"/>
      <c r="I304" s="36"/>
      <c r="J304" s="32"/>
      <c r="K304" s="32"/>
      <c r="L304" s="32"/>
      <c r="M304" s="103"/>
      <c r="N304" s="145"/>
      <c r="O304" s="106"/>
      <c r="P304" s="103"/>
      <c r="Q304" s="33"/>
      <c r="R304" s="38"/>
      <c r="S304" s="108"/>
      <c r="T304" s="109"/>
      <c r="U304" s="103"/>
      <c r="V304" s="103"/>
      <c r="W304" s="103"/>
      <c r="X304" s="111"/>
      <c r="Y304" s="111"/>
      <c r="Z304" s="111"/>
      <c r="AA304" s="103"/>
      <c r="AB304" s="53"/>
      <c r="AC304" s="54"/>
      <c r="AD304" s="54"/>
      <c r="AE304" s="54"/>
      <c r="AF304" s="54"/>
      <c r="AG304" s="54"/>
      <c r="AH304" s="54"/>
    </row>
    <row r="305" customFormat="false" ht="15" hidden="false" customHeight="true" outlineLevel="0" collapsed="false">
      <c r="B305" s="102"/>
      <c r="C305" s="14"/>
      <c r="D305" s="103"/>
      <c r="E305" s="33"/>
      <c r="F305" s="104"/>
      <c r="G305" s="33"/>
      <c r="H305" s="104"/>
      <c r="I305" s="36" t="n">
        <f aca="false">I303/2</f>
        <v>0</v>
      </c>
      <c r="J305" s="32"/>
      <c r="K305" s="32"/>
      <c r="L305" s="32"/>
      <c r="M305" s="37"/>
      <c r="N305" s="145"/>
      <c r="O305" s="38" t="n">
        <f aca="false">O303/500</f>
        <v>0</v>
      </c>
      <c r="P305" s="103"/>
      <c r="Q305" s="33"/>
      <c r="R305" s="38"/>
      <c r="S305" s="108"/>
      <c r="T305" s="54" t="n">
        <f aca="false">(N303/15.4323584)*(S303/3.28083989501312)*0.1</f>
        <v>0</v>
      </c>
      <c r="U305" s="103"/>
      <c r="V305" s="103"/>
      <c r="W305" s="103"/>
      <c r="X305" s="111"/>
      <c r="Y305" s="111"/>
      <c r="Z305" s="111"/>
      <c r="AA305" s="103"/>
      <c r="AB305" s="53"/>
      <c r="AC305" s="54"/>
      <c r="AD305" s="54"/>
      <c r="AE305" s="54"/>
      <c r="AF305" s="54"/>
      <c r="AG305" s="54"/>
      <c r="AH305" s="54"/>
    </row>
  </sheetData>
  <sheetProtection sheet="true" objects="true" scenarios="true" selectLockedCells="true"/>
  <mergeCells count="2991">
    <mergeCell ref="B2:H2"/>
    <mergeCell ref="B3:B5"/>
    <mergeCell ref="C3:C5"/>
    <mergeCell ref="D3:D5"/>
    <mergeCell ref="E3:E5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  <mergeCell ref="Q3:Q5"/>
    <mergeCell ref="R3:R5"/>
    <mergeCell ref="S3:S5"/>
    <mergeCell ref="T3:T5"/>
    <mergeCell ref="U3:W5"/>
    <mergeCell ref="X3:Z5"/>
    <mergeCell ref="AA3:AA5"/>
    <mergeCell ref="AB3:AB5"/>
    <mergeCell ref="AC3:AC5"/>
    <mergeCell ref="AD3:AD5"/>
    <mergeCell ref="AE3:AE5"/>
    <mergeCell ref="AF3:AF5"/>
    <mergeCell ref="AG3:AG5"/>
    <mergeCell ref="AH3:AH5"/>
    <mergeCell ref="B6:B8"/>
    <mergeCell ref="C6:C8"/>
    <mergeCell ref="D6:D8"/>
    <mergeCell ref="E6:E8"/>
    <mergeCell ref="F6:F8"/>
    <mergeCell ref="G6:G8"/>
    <mergeCell ref="H6:H8"/>
    <mergeCell ref="I6:I7"/>
    <mergeCell ref="K6:K8"/>
    <mergeCell ref="L6:L8"/>
    <mergeCell ref="M6:M7"/>
    <mergeCell ref="N6:N8"/>
    <mergeCell ref="O6:O7"/>
    <mergeCell ref="P6:P8"/>
    <mergeCell ref="R6:R8"/>
    <mergeCell ref="S6:S8"/>
    <mergeCell ref="T6:T7"/>
    <mergeCell ref="U6:W8"/>
    <mergeCell ref="X6:Z8"/>
    <mergeCell ref="AA6:AA8"/>
    <mergeCell ref="AB6:AB8"/>
    <mergeCell ref="AC6:AC8"/>
    <mergeCell ref="AD6:AD8"/>
    <mergeCell ref="AE6:AE8"/>
    <mergeCell ref="AF6:AF8"/>
    <mergeCell ref="AG6:AG8"/>
    <mergeCell ref="AH6:AH8"/>
    <mergeCell ref="J7:J8"/>
    <mergeCell ref="Q7:Q8"/>
    <mergeCell ref="AM7:AW8"/>
    <mergeCell ref="B9:B11"/>
    <mergeCell ref="C9:C11"/>
    <mergeCell ref="D9:D11"/>
    <mergeCell ref="E9:E11"/>
    <mergeCell ref="F9:F11"/>
    <mergeCell ref="G9:G11"/>
    <mergeCell ref="H9:H11"/>
    <mergeCell ref="I9:I10"/>
    <mergeCell ref="K9:K11"/>
    <mergeCell ref="L9:L11"/>
    <mergeCell ref="M9:M10"/>
    <mergeCell ref="N9:N11"/>
    <mergeCell ref="O9:O10"/>
    <mergeCell ref="P9:P11"/>
    <mergeCell ref="R9:R11"/>
    <mergeCell ref="S9:S11"/>
    <mergeCell ref="T9:T10"/>
    <mergeCell ref="U9:W11"/>
    <mergeCell ref="X9:Z11"/>
    <mergeCell ref="AA9:AA11"/>
    <mergeCell ref="AB9:AB11"/>
    <mergeCell ref="AC9:AC11"/>
    <mergeCell ref="AD9:AD11"/>
    <mergeCell ref="AE9:AE11"/>
    <mergeCell ref="AF9:AF11"/>
    <mergeCell ref="AG9:AG11"/>
    <mergeCell ref="AH9:AH11"/>
    <mergeCell ref="J10:J11"/>
    <mergeCell ref="Q10:Q11"/>
    <mergeCell ref="AM10:AN11"/>
    <mergeCell ref="AO10:AT11"/>
    <mergeCell ref="AU10:AW11"/>
    <mergeCell ref="AJ11:AK11"/>
    <mergeCell ref="B12:B14"/>
    <mergeCell ref="C12:C14"/>
    <mergeCell ref="D12:D14"/>
    <mergeCell ref="E12:E14"/>
    <mergeCell ref="F12:F14"/>
    <mergeCell ref="G12:G14"/>
    <mergeCell ref="H12:H14"/>
    <mergeCell ref="I12:I13"/>
    <mergeCell ref="K12:K14"/>
    <mergeCell ref="L12:L14"/>
    <mergeCell ref="M12:M13"/>
    <mergeCell ref="N12:N14"/>
    <mergeCell ref="O12:O13"/>
    <mergeCell ref="P12:P14"/>
    <mergeCell ref="R12:R14"/>
    <mergeCell ref="S12:S14"/>
    <mergeCell ref="T12:T13"/>
    <mergeCell ref="U12:W14"/>
    <mergeCell ref="X12:Z14"/>
    <mergeCell ref="AA12:AA14"/>
    <mergeCell ref="AB12:AB14"/>
    <mergeCell ref="AC12:AC14"/>
    <mergeCell ref="AD12:AD14"/>
    <mergeCell ref="AE12:AE14"/>
    <mergeCell ref="AF12:AF14"/>
    <mergeCell ref="AG12:AG14"/>
    <mergeCell ref="AH12:AH14"/>
    <mergeCell ref="AM12:AN13"/>
    <mergeCell ref="AO12:AT13"/>
    <mergeCell ref="AU12:AU14"/>
    <mergeCell ref="AV12:AV14"/>
    <mergeCell ref="AW12:AW14"/>
    <mergeCell ref="J13:J14"/>
    <mergeCell ref="Q13:Q14"/>
    <mergeCell ref="AM14:AN15"/>
    <mergeCell ref="AO14:AT15"/>
    <mergeCell ref="B15:B17"/>
    <mergeCell ref="C15:C17"/>
    <mergeCell ref="D15:D17"/>
    <mergeCell ref="E15:E17"/>
    <mergeCell ref="F15:F17"/>
    <mergeCell ref="G15:G17"/>
    <mergeCell ref="H15:H17"/>
    <mergeCell ref="I15:I16"/>
    <mergeCell ref="K15:K17"/>
    <mergeCell ref="L15:L17"/>
    <mergeCell ref="M15:M16"/>
    <mergeCell ref="N15:N17"/>
    <mergeCell ref="O15:O16"/>
    <mergeCell ref="P15:P17"/>
    <mergeCell ref="R15:R17"/>
    <mergeCell ref="S15:S17"/>
    <mergeCell ref="T15:T16"/>
    <mergeCell ref="U15:W17"/>
    <mergeCell ref="X15:Z17"/>
    <mergeCell ref="AA15:AA17"/>
    <mergeCell ref="AB15:AB17"/>
    <mergeCell ref="AC15:AC17"/>
    <mergeCell ref="AD15:AD17"/>
    <mergeCell ref="AE15:AE17"/>
    <mergeCell ref="AF15:AF17"/>
    <mergeCell ref="AG15:AG17"/>
    <mergeCell ref="AH15:AH17"/>
    <mergeCell ref="AU15:AU16"/>
    <mergeCell ref="AV15:AV16"/>
    <mergeCell ref="AW15:AW16"/>
    <mergeCell ref="J16:J17"/>
    <mergeCell ref="Q16:Q17"/>
    <mergeCell ref="AM16:AM18"/>
    <mergeCell ref="AN16:AN18"/>
    <mergeCell ref="AO16:AP18"/>
    <mergeCell ref="AQ16:AR18"/>
    <mergeCell ref="AS16:AT18"/>
    <mergeCell ref="AU17:AU18"/>
    <mergeCell ref="AV17:AV18"/>
    <mergeCell ref="AW17:AW18"/>
    <mergeCell ref="B18:B20"/>
    <mergeCell ref="C18:C20"/>
    <mergeCell ref="D18:D20"/>
    <mergeCell ref="E18:E20"/>
    <mergeCell ref="F18:F20"/>
    <mergeCell ref="G18:G20"/>
    <mergeCell ref="H18:H20"/>
    <mergeCell ref="I18:I19"/>
    <mergeCell ref="K18:K20"/>
    <mergeCell ref="L18:L20"/>
    <mergeCell ref="M18:M19"/>
    <mergeCell ref="N18:N20"/>
    <mergeCell ref="O18:O19"/>
    <mergeCell ref="P18:P20"/>
    <mergeCell ref="R18:R20"/>
    <mergeCell ref="S18:S20"/>
    <mergeCell ref="T18:T19"/>
    <mergeCell ref="U18:W20"/>
    <mergeCell ref="X18:Z20"/>
    <mergeCell ref="AA18:AA20"/>
    <mergeCell ref="AB18:AB20"/>
    <mergeCell ref="AC18:AC20"/>
    <mergeCell ref="AD18:AD20"/>
    <mergeCell ref="AE18:AE20"/>
    <mergeCell ref="AF18:AF20"/>
    <mergeCell ref="AG18:AG20"/>
    <mergeCell ref="AH18:AH20"/>
    <mergeCell ref="J19:J20"/>
    <mergeCell ref="Q19:Q20"/>
    <mergeCell ref="AM19:AM21"/>
    <mergeCell ref="AN19:AP21"/>
    <mergeCell ref="AQ19:AQ21"/>
    <mergeCell ref="AR19:AT21"/>
    <mergeCell ref="AU19:AU20"/>
    <mergeCell ref="AV19:AV20"/>
    <mergeCell ref="AW19:AW20"/>
    <mergeCell ref="B21:B23"/>
    <mergeCell ref="C21:C23"/>
    <mergeCell ref="D21:D23"/>
    <mergeCell ref="E21:E23"/>
    <mergeCell ref="F21:F23"/>
    <mergeCell ref="G21:G23"/>
    <mergeCell ref="H21:H23"/>
    <mergeCell ref="I21:I22"/>
    <mergeCell ref="K21:K23"/>
    <mergeCell ref="L21:L23"/>
    <mergeCell ref="M21:M22"/>
    <mergeCell ref="N21:N23"/>
    <mergeCell ref="O21:O22"/>
    <mergeCell ref="P21:P23"/>
    <mergeCell ref="R21:R23"/>
    <mergeCell ref="S21:S23"/>
    <mergeCell ref="T21:T22"/>
    <mergeCell ref="U21:W23"/>
    <mergeCell ref="X21:Z23"/>
    <mergeCell ref="AA21:AA23"/>
    <mergeCell ref="AB21:AB23"/>
    <mergeCell ref="AC21:AC23"/>
    <mergeCell ref="AD21:AD23"/>
    <mergeCell ref="AE21:AE23"/>
    <mergeCell ref="AF21:AF23"/>
    <mergeCell ref="AG21:AG23"/>
    <mergeCell ref="AH21:AH23"/>
    <mergeCell ref="AU21:AU22"/>
    <mergeCell ref="AV21:AV22"/>
    <mergeCell ref="AW21:AW22"/>
    <mergeCell ref="J22:J23"/>
    <mergeCell ref="Q22:Q23"/>
    <mergeCell ref="AM22:AM24"/>
    <mergeCell ref="AN22:AP24"/>
    <mergeCell ref="AQ22:AQ24"/>
    <mergeCell ref="AR22:AT24"/>
    <mergeCell ref="AU23:AU24"/>
    <mergeCell ref="AV23:AV24"/>
    <mergeCell ref="AW23:AW24"/>
    <mergeCell ref="B24:B26"/>
    <mergeCell ref="C24:C26"/>
    <mergeCell ref="D24:D26"/>
    <mergeCell ref="E24:E26"/>
    <mergeCell ref="F24:F26"/>
    <mergeCell ref="G24:G26"/>
    <mergeCell ref="H24:H26"/>
    <mergeCell ref="I24:I25"/>
    <mergeCell ref="K24:K26"/>
    <mergeCell ref="L24:L26"/>
    <mergeCell ref="M24:M25"/>
    <mergeCell ref="N24:N26"/>
    <mergeCell ref="O24:O25"/>
    <mergeCell ref="P24:P26"/>
    <mergeCell ref="R24:R26"/>
    <mergeCell ref="S24:S26"/>
    <mergeCell ref="T24:T25"/>
    <mergeCell ref="U24:W26"/>
    <mergeCell ref="X24:Z26"/>
    <mergeCell ref="AA24:AA26"/>
    <mergeCell ref="AB24:AB26"/>
    <mergeCell ref="AC24:AC26"/>
    <mergeCell ref="AD24:AD26"/>
    <mergeCell ref="AE24:AE26"/>
    <mergeCell ref="AF24:AF26"/>
    <mergeCell ref="AG24:AG26"/>
    <mergeCell ref="AH24:AH26"/>
    <mergeCell ref="J25:J26"/>
    <mergeCell ref="Q25:Q26"/>
    <mergeCell ref="AM25:AM27"/>
    <mergeCell ref="AN25:AP27"/>
    <mergeCell ref="AQ25:AQ27"/>
    <mergeCell ref="AR25:AT27"/>
    <mergeCell ref="AU25:AU27"/>
    <mergeCell ref="AV25:AV27"/>
    <mergeCell ref="AW25:AW27"/>
    <mergeCell ref="B27:B29"/>
    <mergeCell ref="C27:C29"/>
    <mergeCell ref="D27:D29"/>
    <mergeCell ref="E27:E29"/>
    <mergeCell ref="F27:F29"/>
    <mergeCell ref="G27:G29"/>
    <mergeCell ref="H27:H29"/>
    <mergeCell ref="I27:I28"/>
    <mergeCell ref="K27:K29"/>
    <mergeCell ref="L27:L29"/>
    <mergeCell ref="M27:M28"/>
    <mergeCell ref="N27:N29"/>
    <mergeCell ref="O27:O28"/>
    <mergeCell ref="P27:P29"/>
    <mergeCell ref="R27:R29"/>
    <mergeCell ref="S27:S29"/>
    <mergeCell ref="T27:T28"/>
    <mergeCell ref="U27:W29"/>
    <mergeCell ref="X27:Z29"/>
    <mergeCell ref="AA27:AA29"/>
    <mergeCell ref="AB27:AB29"/>
    <mergeCell ref="AC27:AC29"/>
    <mergeCell ref="AD27:AD29"/>
    <mergeCell ref="AE27:AE29"/>
    <mergeCell ref="AF27:AF29"/>
    <mergeCell ref="AG27:AG29"/>
    <mergeCell ref="AH27:AH29"/>
    <mergeCell ref="J28:J29"/>
    <mergeCell ref="Q28:Q29"/>
    <mergeCell ref="AM28:AM30"/>
    <mergeCell ref="AN28:AW30"/>
    <mergeCell ref="B30:B32"/>
    <mergeCell ref="C30:C32"/>
    <mergeCell ref="D30:D32"/>
    <mergeCell ref="E30:E32"/>
    <mergeCell ref="F30:F32"/>
    <mergeCell ref="G30:G32"/>
    <mergeCell ref="H30:H32"/>
    <mergeCell ref="I30:I31"/>
    <mergeCell ref="K30:K32"/>
    <mergeCell ref="L30:L32"/>
    <mergeCell ref="M30:M31"/>
    <mergeCell ref="N30:N32"/>
    <mergeCell ref="O30:O31"/>
    <mergeCell ref="P30:P32"/>
    <mergeCell ref="R30:R32"/>
    <mergeCell ref="S30:S32"/>
    <mergeCell ref="T30:T31"/>
    <mergeCell ref="U30:W32"/>
    <mergeCell ref="X30:Z32"/>
    <mergeCell ref="AA30:AA32"/>
    <mergeCell ref="AB30:AB32"/>
    <mergeCell ref="AC30:AC32"/>
    <mergeCell ref="AD30:AD32"/>
    <mergeCell ref="AE30:AE32"/>
    <mergeCell ref="AF30:AF32"/>
    <mergeCell ref="AG30:AG32"/>
    <mergeCell ref="AH30:AH32"/>
    <mergeCell ref="J31:J32"/>
    <mergeCell ref="Q31:Q32"/>
    <mergeCell ref="AM31:AM33"/>
    <mergeCell ref="AN31:AN33"/>
    <mergeCell ref="AO31:AO33"/>
    <mergeCell ref="AP31:AP33"/>
    <mergeCell ref="AQ31:AQ33"/>
    <mergeCell ref="AR31:AR33"/>
    <mergeCell ref="AS31:AS33"/>
    <mergeCell ref="AT31:AT33"/>
    <mergeCell ref="AU31:AU33"/>
    <mergeCell ref="AV31:AV33"/>
    <mergeCell ref="AW31:AW33"/>
    <mergeCell ref="B33:B35"/>
    <mergeCell ref="C33:C35"/>
    <mergeCell ref="D33:D35"/>
    <mergeCell ref="E33:E35"/>
    <mergeCell ref="F33:F35"/>
    <mergeCell ref="G33:G35"/>
    <mergeCell ref="H33:H35"/>
    <mergeCell ref="I33:I34"/>
    <mergeCell ref="K33:K35"/>
    <mergeCell ref="L33:L35"/>
    <mergeCell ref="M33:M34"/>
    <mergeCell ref="N33:N35"/>
    <mergeCell ref="O33:O34"/>
    <mergeCell ref="P33:P35"/>
    <mergeCell ref="R33:R35"/>
    <mergeCell ref="S33:S35"/>
    <mergeCell ref="T33:T34"/>
    <mergeCell ref="U33:W35"/>
    <mergeCell ref="X33:Z35"/>
    <mergeCell ref="AA33:AA35"/>
    <mergeCell ref="AB33:AB35"/>
    <mergeCell ref="AC33:AC35"/>
    <mergeCell ref="AD33:AD35"/>
    <mergeCell ref="AE33:AE35"/>
    <mergeCell ref="AF33:AF35"/>
    <mergeCell ref="AG33:AG35"/>
    <mergeCell ref="AH33:AH35"/>
    <mergeCell ref="J34:J35"/>
    <mergeCell ref="Q34:Q35"/>
    <mergeCell ref="B36:B38"/>
    <mergeCell ref="C36:C38"/>
    <mergeCell ref="D36:D38"/>
    <mergeCell ref="E36:E38"/>
    <mergeCell ref="F36:F38"/>
    <mergeCell ref="G36:G38"/>
    <mergeCell ref="H36:H38"/>
    <mergeCell ref="I36:I37"/>
    <mergeCell ref="K36:K38"/>
    <mergeCell ref="L36:L38"/>
    <mergeCell ref="M36:M37"/>
    <mergeCell ref="N36:N38"/>
    <mergeCell ref="O36:O37"/>
    <mergeCell ref="P36:P38"/>
    <mergeCell ref="R36:R38"/>
    <mergeCell ref="S36:S38"/>
    <mergeCell ref="T36:T37"/>
    <mergeCell ref="U36:W38"/>
    <mergeCell ref="X36:Z38"/>
    <mergeCell ref="AA36:AA38"/>
    <mergeCell ref="AB36:AB38"/>
    <mergeCell ref="AC36:AC38"/>
    <mergeCell ref="AD36:AD38"/>
    <mergeCell ref="AE36:AE38"/>
    <mergeCell ref="AF36:AF38"/>
    <mergeCell ref="AG36:AG38"/>
    <mergeCell ref="AH36:AH38"/>
    <mergeCell ref="AM36:AW38"/>
    <mergeCell ref="J37:J38"/>
    <mergeCell ref="Q37:Q38"/>
    <mergeCell ref="B39:B41"/>
    <mergeCell ref="C39:C41"/>
    <mergeCell ref="D39:D41"/>
    <mergeCell ref="E39:E41"/>
    <mergeCell ref="F39:F41"/>
    <mergeCell ref="G39:G41"/>
    <mergeCell ref="H39:H41"/>
    <mergeCell ref="I39:I40"/>
    <mergeCell ref="K39:K41"/>
    <mergeCell ref="L39:L41"/>
    <mergeCell ref="M39:M40"/>
    <mergeCell ref="N39:N41"/>
    <mergeCell ref="O39:O40"/>
    <mergeCell ref="P39:P41"/>
    <mergeCell ref="R39:R41"/>
    <mergeCell ref="S39:S41"/>
    <mergeCell ref="T39:T40"/>
    <mergeCell ref="U39:W41"/>
    <mergeCell ref="X39:Z41"/>
    <mergeCell ref="AA39:AA41"/>
    <mergeCell ref="AB39:AB41"/>
    <mergeCell ref="AC39:AC41"/>
    <mergeCell ref="AD39:AD41"/>
    <mergeCell ref="AE39:AE41"/>
    <mergeCell ref="AF39:AF41"/>
    <mergeCell ref="AG39:AG41"/>
    <mergeCell ref="AH39:AH41"/>
    <mergeCell ref="J40:J41"/>
    <mergeCell ref="Q40:Q41"/>
    <mergeCell ref="B42:B44"/>
    <mergeCell ref="C42:C44"/>
    <mergeCell ref="D42:D44"/>
    <mergeCell ref="E42:E44"/>
    <mergeCell ref="F42:F44"/>
    <mergeCell ref="G42:G44"/>
    <mergeCell ref="H42:H44"/>
    <mergeCell ref="I42:I43"/>
    <mergeCell ref="K42:K44"/>
    <mergeCell ref="L42:L44"/>
    <mergeCell ref="M42:M43"/>
    <mergeCell ref="N42:N44"/>
    <mergeCell ref="O42:O43"/>
    <mergeCell ref="P42:P44"/>
    <mergeCell ref="R42:R44"/>
    <mergeCell ref="S42:S44"/>
    <mergeCell ref="T42:T43"/>
    <mergeCell ref="U42:W44"/>
    <mergeCell ref="X42:Z44"/>
    <mergeCell ref="AA42:AA44"/>
    <mergeCell ref="AB42:AB44"/>
    <mergeCell ref="AC42:AC44"/>
    <mergeCell ref="AD42:AD44"/>
    <mergeCell ref="AE42:AE44"/>
    <mergeCell ref="AF42:AF44"/>
    <mergeCell ref="AG42:AG44"/>
    <mergeCell ref="AH42:AH44"/>
    <mergeCell ref="J43:J44"/>
    <mergeCell ref="Q43:Q44"/>
    <mergeCell ref="B45:B47"/>
    <mergeCell ref="C45:C47"/>
    <mergeCell ref="D45:D47"/>
    <mergeCell ref="E45:E47"/>
    <mergeCell ref="F45:F47"/>
    <mergeCell ref="G45:G47"/>
    <mergeCell ref="H45:H47"/>
    <mergeCell ref="I45:I46"/>
    <mergeCell ref="K45:K47"/>
    <mergeCell ref="L45:L47"/>
    <mergeCell ref="M45:M46"/>
    <mergeCell ref="N45:N47"/>
    <mergeCell ref="O45:O46"/>
    <mergeCell ref="P45:P47"/>
    <mergeCell ref="R45:R47"/>
    <mergeCell ref="S45:S47"/>
    <mergeCell ref="T45:T46"/>
    <mergeCell ref="U45:W47"/>
    <mergeCell ref="X45:Z47"/>
    <mergeCell ref="AA45:AA47"/>
    <mergeCell ref="AB45:AB47"/>
    <mergeCell ref="AC45:AC47"/>
    <mergeCell ref="AD45:AD47"/>
    <mergeCell ref="AE45:AE47"/>
    <mergeCell ref="AF45:AF47"/>
    <mergeCell ref="AG45:AG47"/>
    <mergeCell ref="AH45:AH47"/>
    <mergeCell ref="J46:J47"/>
    <mergeCell ref="Q46:Q47"/>
    <mergeCell ref="B48:B50"/>
    <mergeCell ref="C48:C50"/>
    <mergeCell ref="D48:D50"/>
    <mergeCell ref="E48:E50"/>
    <mergeCell ref="F48:F50"/>
    <mergeCell ref="G48:G50"/>
    <mergeCell ref="H48:H50"/>
    <mergeCell ref="I48:I49"/>
    <mergeCell ref="K48:K50"/>
    <mergeCell ref="L48:L50"/>
    <mergeCell ref="M48:M49"/>
    <mergeCell ref="N48:N50"/>
    <mergeCell ref="O48:O49"/>
    <mergeCell ref="P48:P50"/>
    <mergeCell ref="R48:R50"/>
    <mergeCell ref="S48:S50"/>
    <mergeCell ref="T48:T49"/>
    <mergeCell ref="U48:W50"/>
    <mergeCell ref="X48:Z50"/>
    <mergeCell ref="AA48:AA50"/>
    <mergeCell ref="AB48:AB50"/>
    <mergeCell ref="AC48:AC50"/>
    <mergeCell ref="AD48:AD50"/>
    <mergeCell ref="AE48:AE50"/>
    <mergeCell ref="AF48:AF50"/>
    <mergeCell ref="AG48:AG50"/>
    <mergeCell ref="AH48:AH50"/>
    <mergeCell ref="J49:J50"/>
    <mergeCell ref="Q49:Q50"/>
    <mergeCell ref="B51:B53"/>
    <mergeCell ref="C51:C53"/>
    <mergeCell ref="D51:D53"/>
    <mergeCell ref="E51:E53"/>
    <mergeCell ref="F51:F53"/>
    <mergeCell ref="G51:G53"/>
    <mergeCell ref="H51:H53"/>
    <mergeCell ref="I51:I52"/>
    <mergeCell ref="K51:K53"/>
    <mergeCell ref="L51:L53"/>
    <mergeCell ref="M51:M52"/>
    <mergeCell ref="N51:N53"/>
    <mergeCell ref="O51:O52"/>
    <mergeCell ref="P51:P53"/>
    <mergeCell ref="R51:R53"/>
    <mergeCell ref="S51:S53"/>
    <mergeCell ref="T51:T52"/>
    <mergeCell ref="U51:W53"/>
    <mergeCell ref="X51:Z53"/>
    <mergeCell ref="AA51:AA53"/>
    <mergeCell ref="AB51:AB53"/>
    <mergeCell ref="AC51:AC53"/>
    <mergeCell ref="AD51:AD53"/>
    <mergeCell ref="AE51:AE53"/>
    <mergeCell ref="AF51:AF53"/>
    <mergeCell ref="AG51:AG53"/>
    <mergeCell ref="AH51:AH53"/>
    <mergeCell ref="J52:J53"/>
    <mergeCell ref="Q52:Q53"/>
    <mergeCell ref="B54:B56"/>
    <mergeCell ref="C54:C56"/>
    <mergeCell ref="D54:D56"/>
    <mergeCell ref="E54:E56"/>
    <mergeCell ref="F54:F56"/>
    <mergeCell ref="G54:G56"/>
    <mergeCell ref="H54:H56"/>
    <mergeCell ref="I54:I55"/>
    <mergeCell ref="K54:K56"/>
    <mergeCell ref="L54:L56"/>
    <mergeCell ref="M54:M55"/>
    <mergeCell ref="N54:N56"/>
    <mergeCell ref="O54:O55"/>
    <mergeCell ref="P54:P56"/>
    <mergeCell ref="R54:R56"/>
    <mergeCell ref="S54:S56"/>
    <mergeCell ref="T54:T55"/>
    <mergeCell ref="U54:W56"/>
    <mergeCell ref="X54:Z56"/>
    <mergeCell ref="AA54:AA56"/>
    <mergeCell ref="AB54:AB56"/>
    <mergeCell ref="AC54:AC56"/>
    <mergeCell ref="AD54:AD56"/>
    <mergeCell ref="AE54:AE56"/>
    <mergeCell ref="AF54:AF56"/>
    <mergeCell ref="AG54:AG56"/>
    <mergeCell ref="AH54:AH56"/>
    <mergeCell ref="J55:J56"/>
    <mergeCell ref="Q55:Q56"/>
    <mergeCell ref="B57:B59"/>
    <mergeCell ref="C57:C59"/>
    <mergeCell ref="D57:D59"/>
    <mergeCell ref="E57:E59"/>
    <mergeCell ref="F57:F59"/>
    <mergeCell ref="G57:G59"/>
    <mergeCell ref="H57:H59"/>
    <mergeCell ref="I57:I58"/>
    <mergeCell ref="K57:K59"/>
    <mergeCell ref="L57:L59"/>
    <mergeCell ref="M57:M58"/>
    <mergeCell ref="N57:N59"/>
    <mergeCell ref="O57:O58"/>
    <mergeCell ref="P57:P59"/>
    <mergeCell ref="R57:R59"/>
    <mergeCell ref="S57:S59"/>
    <mergeCell ref="T57:T58"/>
    <mergeCell ref="U57:W59"/>
    <mergeCell ref="X57:Z59"/>
    <mergeCell ref="AA57:AA59"/>
    <mergeCell ref="AB57:AB59"/>
    <mergeCell ref="AC57:AC59"/>
    <mergeCell ref="AD57:AD59"/>
    <mergeCell ref="AE57:AE59"/>
    <mergeCell ref="AF57:AF59"/>
    <mergeCell ref="AG57:AG59"/>
    <mergeCell ref="AH57:AH59"/>
    <mergeCell ref="J58:J59"/>
    <mergeCell ref="Q58:Q59"/>
    <mergeCell ref="B60:B62"/>
    <mergeCell ref="C60:C62"/>
    <mergeCell ref="D60:D62"/>
    <mergeCell ref="E60:E62"/>
    <mergeCell ref="F60:F62"/>
    <mergeCell ref="G60:G62"/>
    <mergeCell ref="H60:H62"/>
    <mergeCell ref="I60:I61"/>
    <mergeCell ref="K60:K62"/>
    <mergeCell ref="L60:L62"/>
    <mergeCell ref="M60:M61"/>
    <mergeCell ref="N60:N62"/>
    <mergeCell ref="O60:O61"/>
    <mergeCell ref="P60:P62"/>
    <mergeCell ref="R60:R62"/>
    <mergeCell ref="S60:S62"/>
    <mergeCell ref="T60:T61"/>
    <mergeCell ref="U60:W62"/>
    <mergeCell ref="X60:Z62"/>
    <mergeCell ref="AA60:AA62"/>
    <mergeCell ref="AB60:AB62"/>
    <mergeCell ref="AC60:AC62"/>
    <mergeCell ref="AD60:AD62"/>
    <mergeCell ref="AE60:AE62"/>
    <mergeCell ref="AF60:AF62"/>
    <mergeCell ref="AG60:AG62"/>
    <mergeCell ref="AH60:AH62"/>
    <mergeCell ref="J61:J62"/>
    <mergeCell ref="Q61:Q62"/>
    <mergeCell ref="B63:B65"/>
    <mergeCell ref="C63:C65"/>
    <mergeCell ref="D63:D65"/>
    <mergeCell ref="E63:E65"/>
    <mergeCell ref="F63:F65"/>
    <mergeCell ref="G63:G65"/>
    <mergeCell ref="H63:H65"/>
    <mergeCell ref="I63:I64"/>
    <mergeCell ref="K63:K65"/>
    <mergeCell ref="L63:L65"/>
    <mergeCell ref="M63:M64"/>
    <mergeCell ref="N63:N65"/>
    <mergeCell ref="O63:O64"/>
    <mergeCell ref="P63:P65"/>
    <mergeCell ref="R63:R65"/>
    <mergeCell ref="S63:S65"/>
    <mergeCell ref="T63:T64"/>
    <mergeCell ref="U63:W65"/>
    <mergeCell ref="X63:Z65"/>
    <mergeCell ref="AA63:AA65"/>
    <mergeCell ref="AB63:AB65"/>
    <mergeCell ref="AC63:AC65"/>
    <mergeCell ref="AD63:AD65"/>
    <mergeCell ref="AE63:AE65"/>
    <mergeCell ref="AF63:AF65"/>
    <mergeCell ref="AG63:AG65"/>
    <mergeCell ref="AH63:AH65"/>
    <mergeCell ref="J64:J65"/>
    <mergeCell ref="Q64:Q65"/>
    <mergeCell ref="B66:B68"/>
    <mergeCell ref="C66:C68"/>
    <mergeCell ref="D66:D68"/>
    <mergeCell ref="E66:E68"/>
    <mergeCell ref="F66:F68"/>
    <mergeCell ref="G66:G68"/>
    <mergeCell ref="H66:H68"/>
    <mergeCell ref="I66:I67"/>
    <mergeCell ref="K66:K68"/>
    <mergeCell ref="L66:L68"/>
    <mergeCell ref="M66:M67"/>
    <mergeCell ref="N66:N68"/>
    <mergeCell ref="O66:O67"/>
    <mergeCell ref="P66:P68"/>
    <mergeCell ref="R66:R68"/>
    <mergeCell ref="S66:S68"/>
    <mergeCell ref="T66:T67"/>
    <mergeCell ref="U66:W68"/>
    <mergeCell ref="X66:Z68"/>
    <mergeCell ref="AA66:AA68"/>
    <mergeCell ref="AB66:AB68"/>
    <mergeCell ref="AC66:AC68"/>
    <mergeCell ref="AD66:AD68"/>
    <mergeCell ref="AE66:AE68"/>
    <mergeCell ref="AF66:AF68"/>
    <mergeCell ref="AG66:AG68"/>
    <mergeCell ref="AH66:AH68"/>
    <mergeCell ref="J67:J68"/>
    <mergeCell ref="Q67:Q68"/>
    <mergeCell ref="B69:B71"/>
    <mergeCell ref="C69:C71"/>
    <mergeCell ref="D69:D71"/>
    <mergeCell ref="E69:E71"/>
    <mergeCell ref="F69:F71"/>
    <mergeCell ref="G69:G71"/>
    <mergeCell ref="H69:H71"/>
    <mergeCell ref="I69:I70"/>
    <mergeCell ref="K69:K71"/>
    <mergeCell ref="L69:L71"/>
    <mergeCell ref="M69:M70"/>
    <mergeCell ref="N69:N71"/>
    <mergeCell ref="O69:O70"/>
    <mergeCell ref="P69:P71"/>
    <mergeCell ref="R69:R71"/>
    <mergeCell ref="S69:S71"/>
    <mergeCell ref="T69:T70"/>
    <mergeCell ref="U69:W71"/>
    <mergeCell ref="X69:Z71"/>
    <mergeCell ref="AA69:AA71"/>
    <mergeCell ref="AB69:AB71"/>
    <mergeCell ref="AC69:AC71"/>
    <mergeCell ref="AD69:AD71"/>
    <mergeCell ref="AE69:AE71"/>
    <mergeCell ref="AF69:AF71"/>
    <mergeCell ref="AG69:AG71"/>
    <mergeCell ref="AH69:AH71"/>
    <mergeCell ref="J70:J71"/>
    <mergeCell ref="Q70:Q71"/>
    <mergeCell ref="B72:B74"/>
    <mergeCell ref="C72:C74"/>
    <mergeCell ref="D72:D74"/>
    <mergeCell ref="E72:E74"/>
    <mergeCell ref="F72:F74"/>
    <mergeCell ref="G72:G74"/>
    <mergeCell ref="H72:H74"/>
    <mergeCell ref="I72:I73"/>
    <mergeCell ref="K72:K74"/>
    <mergeCell ref="L72:L74"/>
    <mergeCell ref="M72:M73"/>
    <mergeCell ref="N72:N74"/>
    <mergeCell ref="O72:O73"/>
    <mergeCell ref="P72:P74"/>
    <mergeCell ref="R72:R74"/>
    <mergeCell ref="S72:S74"/>
    <mergeCell ref="T72:T73"/>
    <mergeCell ref="U72:W74"/>
    <mergeCell ref="X72:Z74"/>
    <mergeCell ref="AA72:AA74"/>
    <mergeCell ref="AB72:AB74"/>
    <mergeCell ref="AC72:AC74"/>
    <mergeCell ref="AD72:AD74"/>
    <mergeCell ref="AE72:AE74"/>
    <mergeCell ref="AF72:AF74"/>
    <mergeCell ref="AG72:AG74"/>
    <mergeCell ref="AH72:AH74"/>
    <mergeCell ref="J73:J74"/>
    <mergeCell ref="Q73:Q74"/>
    <mergeCell ref="B75:B77"/>
    <mergeCell ref="C75:C77"/>
    <mergeCell ref="D75:D77"/>
    <mergeCell ref="E75:E77"/>
    <mergeCell ref="F75:F77"/>
    <mergeCell ref="G75:G77"/>
    <mergeCell ref="H75:H77"/>
    <mergeCell ref="I75:I76"/>
    <mergeCell ref="K75:K77"/>
    <mergeCell ref="L75:L77"/>
    <mergeCell ref="M75:M76"/>
    <mergeCell ref="N75:N77"/>
    <mergeCell ref="O75:O76"/>
    <mergeCell ref="P75:P77"/>
    <mergeCell ref="R75:R77"/>
    <mergeCell ref="S75:S77"/>
    <mergeCell ref="T75:T76"/>
    <mergeCell ref="U75:W77"/>
    <mergeCell ref="X75:Z77"/>
    <mergeCell ref="AA75:AA77"/>
    <mergeCell ref="AB75:AB77"/>
    <mergeCell ref="AC75:AC77"/>
    <mergeCell ref="AD75:AD77"/>
    <mergeCell ref="AE75:AE77"/>
    <mergeCell ref="AF75:AF77"/>
    <mergeCell ref="AG75:AG77"/>
    <mergeCell ref="AH75:AH77"/>
    <mergeCell ref="J76:J77"/>
    <mergeCell ref="Q76:Q77"/>
    <mergeCell ref="B78:B80"/>
    <mergeCell ref="C78:C80"/>
    <mergeCell ref="D78:D80"/>
    <mergeCell ref="E78:E80"/>
    <mergeCell ref="F78:F80"/>
    <mergeCell ref="G78:G80"/>
    <mergeCell ref="H78:H80"/>
    <mergeCell ref="I78:I79"/>
    <mergeCell ref="K78:K80"/>
    <mergeCell ref="L78:L80"/>
    <mergeCell ref="M78:M79"/>
    <mergeCell ref="N78:N80"/>
    <mergeCell ref="O78:O79"/>
    <mergeCell ref="P78:P80"/>
    <mergeCell ref="R78:R80"/>
    <mergeCell ref="S78:S80"/>
    <mergeCell ref="T78:T79"/>
    <mergeCell ref="U78:W80"/>
    <mergeCell ref="X78:Z80"/>
    <mergeCell ref="AA78:AA80"/>
    <mergeCell ref="AB78:AB80"/>
    <mergeCell ref="AC78:AC80"/>
    <mergeCell ref="AD78:AD80"/>
    <mergeCell ref="AE78:AE80"/>
    <mergeCell ref="AF78:AF80"/>
    <mergeCell ref="AG78:AG80"/>
    <mergeCell ref="AH78:AH80"/>
    <mergeCell ref="J79:J80"/>
    <mergeCell ref="Q79:Q80"/>
    <mergeCell ref="B81:B83"/>
    <mergeCell ref="C81:C83"/>
    <mergeCell ref="D81:D83"/>
    <mergeCell ref="E81:E83"/>
    <mergeCell ref="F81:F83"/>
    <mergeCell ref="G81:G83"/>
    <mergeCell ref="H81:H83"/>
    <mergeCell ref="I81:I82"/>
    <mergeCell ref="K81:K83"/>
    <mergeCell ref="L81:L83"/>
    <mergeCell ref="M81:M82"/>
    <mergeCell ref="N81:N83"/>
    <mergeCell ref="O81:O82"/>
    <mergeCell ref="P81:P83"/>
    <mergeCell ref="R81:R83"/>
    <mergeCell ref="S81:S83"/>
    <mergeCell ref="T81:T82"/>
    <mergeCell ref="U81:W83"/>
    <mergeCell ref="X81:Z83"/>
    <mergeCell ref="AA81:AA83"/>
    <mergeCell ref="AB81:AB83"/>
    <mergeCell ref="AC81:AC83"/>
    <mergeCell ref="AD81:AD83"/>
    <mergeCell ref="AE81:AE83"/>
    <mergeCell ref="AF81:AF83"/>
    <mergeCell ref="AG81:AG83"/>
    <mergeCell ref="AH81:AH83"/>
    <mergeCell ref="J82:J83"/>
    <mergeCell ref="Q82:Q83"/>
    <mergeCell ref="B84:B86"/>
    <mergeCell ref="C84:C86"/>
    <mergeCell ref="D84:D86"/>
    <mergeCell ref="E84:E86"/>
    <mergeCell ref="F84:F86"/>
    <mergeCell ref="G84:G86"/>
    <mergeCell ref="H84:H86"/>
    <mergeCell ref="I84:I85"/>
    <mergeCell ref="K84:K86"/>
    <mergeCell ref="L84:L86"/>
    <mergeCell ref="M84:M85"/>
    <mergeCell ref="N84:N86"/>
    <mergeCell ref="O84:O85"/>
    <mergeCell ref="P84:P86"/>
    <mergeCell ref="R84:R86"/>
    <mergeCell ref="S84:S86"/>
    <mergeCell ref="T84:T85"/>
    <mergeCell ref="U84:W86"/>
    <mergeCell ref="X84:Z86"/>
    <mergeCell ref="AA84:AA86"/>
    <mergeCell ref="AB84:AB86"/>
    <mergeCell ref="AC84:AC86"/>
    <mergeCell ref="AD84:AD86"/>
    <mergeCell ref="AE84:AE86"/>
    <mergeCell ref="AF84:AF86"/>
    <mergeCell ref="AG84:AG86"/>
    <mergeCell ref="AH84:AH86"/>
    <mergeCell ref="J85:J86"/>
    <mergeCell ref="Q85:Q86"/>
    <mergeCell ref="B87:B89"/>
    <mergeCell ref="C87:C89"/>
    <mergeCell ref="D87:D89"/>
    <mergeCell ref="E87:E89"/>
    <mergeCell ref="F87:F89"/>
    <mergeCell ref="G87:G89"/>
    <mergeCell ref="H87:H89"/>
    <mergeCell ref="I87:I88"/>
    <mergeCell ref="K87:K89"/>
    <mergeCell ref="L87:L89"/>
    <mergeCell ref="M87:M88"/>
    <mergeCell ref="N87:N89"/>
    <mergeCell ref="O87:O88"/>
    <mergeCell ref="P87:P89"/>
    <mergeCell ref="R87:R89"/>
    <mergeCell ref="S87:S89"/>
    <mergeCell ref="T87:T88"/>
    <mergeCell ref="U87:W89"/>
    <mergeCell ref="X87:Z89"/>
    <mergeCell ref="AA87:AA89"/>
    <mergeCell ref="AB87:AB89"/>
    <mergeCell ref="AC87:AC89"/>
    <mergeCell ref="AD87:AD89"/>
    <mergeCell ref="AE87:AE89"/>
    <mergeCell ref="AF87:AF89"/>
    <mergeCell ref="AG87:AG89"/>
    <mergeCell ref="AH87:AH89"/>
    <mergeCell ref="J88:J89"/>
    <mergeCell ref="Q88:Q89"/>
    <mergeCell ref="B90:B92"/>
    <mergeCell ref="C90:C92"/>
    <mergeCell ref="D90:D92"/>
    <mergeCell ref="E90:E92"/>
    <mergeCell ref="F90:F92"/>
    <mergeCell ref="G90:G92"/>
    <mergeCell ref="H90:H92"/>
    <mergeCell ref="I90:I91"/>
    <mergeCell ref="K90:K92"/>
    <mergeCell ref="L90:L92"/>
    <mergeCell ref="M90:M91"/>
    <mergeCell ref="N90:N92"/>
    <mergeCell ref="O90:O91"/>
    <mergeCell ref="P90:P92"/>
    <mergeCell ref="R90:R92"/>
    <mergeCell ref="S90:S92"/>
    <mergeCell ref="T90:T91"/>
    <mergeCell ref="U90:W92"/>
    <mergeCell ref="X90:Z92"/>
    <mergeCell ref="AA90:AA92"/>
    <mergeCell ref="AB90:AB92"/>
    <mergeCell ref="AC90:AC92"/>
    <mergeCell ref="AD90:AD92"/>
    <mergeCell ref="AE90:AE92"/>
    <mergeCell ref="AF90:AF92"/>
    <mergeCell ref="AG90:AG92"/>
    <mergeCell ref="AH90:AH92"/>
    <mergeCell ref="J91:J92"/>
    <mergeCell ref="Q91:Q92"/>
    <mergeCell ref="B93:B95"/>
    <mergeCell ref="C93:C95"/>
    <mergeCell ref="D93:D95"/>
    <mergeCell ref="E93:E95"/>
    <mergeCell ref="F93:F95"/>
    <mergeCell ref="G93:G95"/>
    <mergeCell ref="H93:H95"/>
    <mergeCell ref="I93:I94"/>
    <mergeCell ref="K93:K95"/>
    <mergeCell ref="L93:L95"/>
    <mergeCell ref="M93:M94"/>
    <mergeCell ref="N93:N95"/>
    <mergeCell ref="O93:O94"/>
    <mergeCell ref="P93:P95"/>
    <mergeCell ref="R93:R95"/>
    <mergeCell ref="S93:S95"/>
    <mergeCell ref="T93:T94"/>
    <mergeCell ref="U93:W95"/>
    <mergeCell ref="X93:Z95"/>
    <mergeCell ref="AA93:AA95"/>
    <mergeCell ref="AB93:AB95"/>
    <mergeCell ref="AC93:AC95"/>
    <mergeCell ref="AD93:AD95"/>
    <mergeCell ref="AE93:AE95"/>
    <mergeCell ref="AF93:AF95"/>
    <mergeCell ref="AG93:AG95"/>
    <mergeCell ref="AH93:AH95"/>
    <mergeCell ref="J94:J95"/>
    <mergeCell ref="Q94:Q95"/>
    <mergeCell ref="B96:B98"/>
    <mergeCell ref="C96:C98"/>
    <mergeCell ref="D96:D98"/>
    <mergeCell ref="E96:E98"/>
    <mergeCell ref="F96:F98"/>
    <mergeCell ref="G96:G98"/>
    <mergeCell ref="H96:H98"/>
    <mergeCell ref="I96:I97"/>
    <mergeCell ref="K96:K98"/>
    <mergeCell ref="L96:L98"/>
    <mergeCell ref="M96:M97"/>
    <mergeCell ref="N96:N98"/>
    <mergeCell ref="O96:O97"/>
    <mergeCell ref="P96:P98"/>
    <mergeCell ref="R96:R98"/>
    <mergeCell ref="S96:S98"/>
    <mergeCell ref="T96:T97"/>
    <mergeCell ref="U96:W98"/>
    <mergeCell ref="X96:Z98"/>
    <mergeCell ref="AA96:AA98"/>
    <mergeCell ref="AB96:AB98"/>
    <mergeCell ref="AC96:AC98"/>
    <mergeCell ref="AD96:AD98"/>
    <mergeCell ref="AE96:AE98"/>
    <mergeCell ref="AF96:AF98"/>
    <mergeCell ref="AG96:AG98"/>
    <mergeCell ref="AH96:AH98"/>
    <mergeCell ref="J97:J98"/>
    <mergeCell ref="Q97:Q98"/>
    <mergeCell ref="B99:B101"/>
    <mergeCell ref="C99:C101"/>
    <mergeCell ref="D99:D101"/>
    <mergeCell ref="E99:E101"/>
    <mergeCell ref="F99:F101"/>
    <mergeCell ref="G99:G101"/>
    <mergeCell ref="H99:H101"/>
    <mergeCell ref="I99:I100"/>
    <mergeCell ref="K99:K101"/>
    <mergeCell ref="L99:L101"/>
    <mergeCell ref="M99:M100"/>
    <mergeCell ref="N99:N101"/>
    <mergeCell ref="O99:O100"/>
    <mergeCell ref="P99:P101"/>
    <mergeCell ref="R99:R101"/>
    <mergeCell ref="S99:S101"/>
    <mergeCell ref="T99:T100"/>
    <mergeCell ref="U99:W101"/>
    <mergeCell ref="X99:Z101"/>
    <mergeCell ref="AA99:AA101"/>
    <mergeCell ref="AB99:AB101"/>
    <mergeCell ref="AC99:AC101"/>
    <mergeCell ref="AD99:AD101"/>
    <mergeCell ref="AE99:AE101"/>
    <mergeCell ref="AF99:AF101"/>
    <mergeCell ref="AG99:AG101"/>
    <mergeCell ref="AH99:AH101"/>
    <mergeCell ref="J100:J101"/>
    <mergeCell ref="Q100:Q101"/>
    <mergeCell ref="B102:B104"/>
    <mergeCell ref="C102:C104"/>
    <mergeCell ref="D102:D104"/>
    <mergeCell ref="E102:E104"/>
    <mergeCell ref="F102:F104"/>
    <mergeCell ref="G102:G104"/>
    <mergeCell ref="H102:H104"/>
    <mergeCell ref="I102:I103"/>
    <mergeCell ref="K102:K104"/>
    <mergeCell ref="L102:L104"/>
    <mergeCell ref="M102:M103"/>
    <mergeCell ref="N102:N104"/>
    <mergeCell ref="O102:O103"/>
    <mergeCell ref="P102:P104"/>
    <mergeCell ref="R102:R104"/>
    <mergeCell ref="S102:S104"/>
    <mergeCell ref="T102:T103"/>
    <mergeCell ref="U102:W104"/>
    <mergeCell ref="X102:Z104"/>
    <mergeCell ref="AA102:AA104"/>
    <mergeCell ref="AB102:AB104"/>
    <mergeCell ref="AC102:AC104"/>
    <mergeCell ref="AD102:AD104"/>
    <mergeCell ref="AE102:AE104"/>
    <mergeCell ref="AF102:AF104"/>
    <mergeCell ref="AG102:AG104"/>
    <mergeCell ref="AH102:AH104"/>
    <mergeCell ref="J103:J104"/>
    <mergeCell ref="Q103:Q104"/>
    <mergeCell ref="B105:B107"/>
    <mergeCell ref="C105:C107"/>
    <mergeCell ref="D105:D107"/>
    <mergeCell ref="E105:E107"/>
    <mergeCell ref="F105:F107"/>
    <mergeCell ref="G105:G107"/>
    <mergeCell ref="H105:H107"/>
    <mergeCell ref="I105:I106"/>
    <mergeCell ref="K105:K107"/>
    <mergeCell ref="L105:L107"/>
    <mergeCell ref="M105:M106"/>
    <mergeCell ref="N105:N107"/>
    <mergeCell ref="O105:O106"/>
    <mergeCell ref="P105:P107"/>
    <mergeCell ref="R105:R107"/>
    <mergeCell ref="S105:S107"/>
    <mergeCell ref="T105:T106"/>
    <mergeCell ref="U105:W107"/>
    <mergeCell ref="X105:Z107"/>
    <mergeCell ref="AA105:AA107"/>
    <mergeCell ref="AB105:AB107"/>
    <mergeCell ref="AC105:AC107"/>
    <mergeCell ref="AD105:AD107"/>
    <mergeCell ref="AE105:AE107"/>
    <mergeCell ref="AF105:AF107"/>
    <mergeCell ref="AG105:AG107"/>
    <mergeCell ref="AH105:AH107"/>
    <mergeCell ref="J106:J107"/>
    <mergeCell ref="Q106:Q107"/>
    <mergeCell ref="B108:B110"/>
    <mergeCell ref="C108:C110"/>
    <mergeCell ref="D108:D110"/>
    <mergeCell ref="E108:E110"/>
    <mergeCell ref="F108:F110"/>
    <mergeCell ref="G108:G110"/>
    <mergeCell ref="H108:H110"/>
    <mergeCell ref="I108:I109"/>
    <mergeCell ref="K108:K110"/>
    <mergeCell ref="L108:L110"/>
    <mergeCell ref="M108:M109"/>
    <mergeCell ref="N108:N110"/>
    <mergeCell ref="O108:O109"/>
    <mergeCell ref="P108:P110"/>
    <mergeCell ref="R108:R110"/>
    <mergeCell ref="S108:S110"/>
    <mergeCell ref="T108:T109"/>
    <mergeCell ref="U108:W110"/>
    <mergeCell ref="X108:Z110"/>
    <mergeCell ref="AA108:AA110"/>
    <mergeCell ref="AB108:AB110"/>
    <mergeCell ref="AC108:AC110"/>
    <mergeCell ref="AD108:AD110"/>
    <mergeCell ref="AE108:AE110"/>
    <mergeCell ref="AF108:AF110"/>
    <mergeCell ref="AG108:AG110"/>
    <mergeCell ref="AH108:AH110"/>
    <mergeCell ref="J109:J110"/>
    <mergeCell ref="Q109:Q110"/>
    <mergeCell ref="B111:B113"/>
    <mergeCell ref="C111:C113"/>
    <mergeCell ref="D111:D113"/>
    <mergeCell ref="E111:E113"/>
    <mergeCell ref="F111:F113"/>
    <mergeCell ref="G111:G113"/>
    <mergeCell ref="H111:H113"/>
    <mergeCell ref="I111:I112"/>
    <mergeCell ref="K111:K113"/>
    <mergeCell ref="L111:L113"/>
    <mergeCell ref="M111:M112"/>
    <mergeCell ref="N111:N113"/>
    <mergeCell ref="O111:O112"/>
    <mergeCell ref="P111:P113"/>
    <mergeCell ref="R111:R113"/>
    <mergeCell ref="S111:S113"/>
    <mergeCell ref="T111:T112"/>
    <mergeCell ref="U111:W113"/>
    <mergeCell ref="X111:Z113"/>
    <mergeCell ref="AA111:AA113"/>
    <mergeCell ref="AB111:AB113"/>
    <mergeCell ref="AC111:AC113"/>
    <mergeCell ref="AD111:AD113"/>
    <mergeCell ref="AE111:AE113"/>
    <mergeCell ref="AF111:AF113"/>
    <mergeCell ref="AG111:AG113"/>
    <mergeCell ref="AH111:AH113"/>
    <mergeCell ref="J112:J113"/>
    <mergeCell ref="Q112:Q113"/>
    <mergeCell ref="B114:B116"/>
    <mergeCell ref="C114:C116"/>
    <mergeCell ref="D114:D116"/>
    <mergeCell ref="E114:E116"/>
    <mergeCell ref="F114:F116"/>
    <mergeCell ref="G114:G116"/>
    <mergeCell ref="H114:H116"/>
    <mergeCell ref="I114:I115"/>
    <mergeCell ref="K114:K116"/>
    <mergeCell ref="L114:L116"/>
    <mergeCell ref="M114:M115"/>
    <mergeCell ref="N114:N116"/>
    <mergeCell ref="O114:O115"/>
    <mergeCell ref="P114:P116"/>
    <mergeCell ref="R114:R116"/>
    <mergeCell ref="S114:S116"/>
    <mergeCell ref="T114:T115"/>
    <mergeCell ref="U114:W116"/>
    <mergeCell ref="X114:Z116"/>
    <mergeCell ref="AA114:AA116"/>
    <mergeCell ref="AB114:AB116"/>
    <mergeCell ref="AC114:AC116"/>
    <mergeCell ref="AD114:AD116"/>
    <mergeCell ref="AE114:AE116"/>
    <mergeCell ref="AF114:AF116"/>
    <mergeCell ref="AG114:AG116"/>
    <mergeCell ref="AH114:AH116"/>
    <mergeCell ref="J115:J116"/>
    <mergeCell ref="Q115:Q116"/>
    <mergeCell ref="B117:B119"/>
    <mergeCell ref="C117:C119"/>
    <mergeCell ref="D117:D119"/>
    <mergeCell ref="E117:E119"/>
    <mergeCell ref="F117:F119"/>
    <mergeCell ref="G117:G119"/>
    <mergeCell ref="H117:H119"/>
    <mergeCell ref="I117:I118"/>
    <mergeCell ref="K117:K119"/>
    <mergeCell ref="L117:L119"/>
    <mergeCell ref="M117:M118"/>
    <mergeCell ref="N117:N119"/>
    <mergeCell ref="O117:O118"/>
    <mergeCell ref="P117:P119"/>
    <mergeCell ref="R117:R119"/>
    <mergeCell ref="S117:S119"/>
    <mergeCell ref="T117:T118"/>
    <mergeCell ref="U117:W119"/>
    <mergeCell ref="X117:Z119"/>
    <mergeCell ref="AA117:AA119"/>
    <mergeCell ref="AB117:AB119"/>
    <mergeCell ref="AC117:AC119"/>
    <mergeCell ref="AD117:AD119"/>
    <mergeCell ref="AE117:AE119"/>
    <mergeCell ref="AF117:AF119"/>
    <mergeCell ref="AG117:AG119"/>
    <mergeCell ref="AH117:AH119"/>
    <mergeCell ref="J118:J119"/>
    <mergeCell ref="Q118:Q119"/>
    <mergeCell ref="B120:B122"/>
    <mergeCell ref="C120:C122"/>
    <mergeCell ref="D120:D122"/>
    <mergeCell ref="E120:E122"/>
    <mergeCell ref="F120:F122"/>
    <mergeCell ref="G120:G122"/>
    <mergeCell ref="H120:H122"/>
    <mergeCell ref="I120:I121"/>
    <mergeCell ref="K120:K122"/>
    <mergeCell ref="L120:L122"/>
    <mergeCell ref="M120:M121"/>
    <mergeCell ref="N120:N122"/>
    <mergeCell ref="O120:O121"/>
    <mergeCell ref="P120:P122"/>
    <mergeCell ref="R120:R122"/>
    <mergeCell ref="S120:S122"/>
    <mergeCell ref="T120:T121"/>
    <mergeCell ref="U120:W122"/>
    <mergeCell ref="X120:Z122"/>
    <mergeCell ref="AA120:AA122"/>
    <mergeCell ref="AB120:AB122"/>
    <mergeCell ref="AC120:AC122"/>
    <mergeCell ref="AD120:AD122"/>
    <mergeCell ref="AE120:AE122"/>
    <mergeCell ref="AF120:AF122"/>
    <mergeCell ref="AG120:AG122"/>
    <mergeCell ref="AH120:AH122"/>
    <mergeCell ref="J121:J122"/>
    <mergeCell ref="Q121:Q122"/>
    <mergeCell ref="B123:B125"/>
    <mergeCell ref="C123:C125"/>
    <mergeCell ref="D123:D125"/>
    <mergeCell ref="E123:E125"/>
    <mergeCell ref="F123:F125"/>
    <mergeCell ref="G123:G125"/>
    <mergeCell ref="H123:H125"/>
    <mergeCell ref="I123:I124"/>
    <mergeCell ref="K123:K125"/>
    <mergeCell ref="L123:L125"/>
    <mergeCell ref="M123:M124"/>
    <mergeCell ref="N123:N125"/>
    <mergeCell ref="O123:O124"/>
    <mergeCell ref="P123:P125"/>
    <mergeCell ref="R123:R125"/>
    <mergeCell ref="S123:S125"/>
    <mergeCell ref="T123:T124"/>
    <mergeCell ref="U123:W125"/>
    <mergeCell ref="X123:Z125"/>
    <mergeCell ref="AA123:AA125"/>
    <mergeCell ref="AB123:AB125"/>
    <mergeCell ref="AC123:AC125"/>
    <mergeCell ref="AD123:AD125"/>
    <mergeCell ref="AE123:AE125"/>
    <mergeCell ref="AF123:AF125"/>
    <mergeCell ref="AG123:AG125"/>
    <mergeCell ref="AH123:AH125"/>
    <mergeCell ref="J124:J125"/>
    <mergeCell ref="Q124:Q125"/>
    <mergeCell ref="B126:B128"/>
    <mergeCell ref="C126:C128"/>
    <mergeCell ref="D126:D128"/>
    <mergeCell ref="E126:E128"/>
    <mergeCell ref="F126:F128"/>
    <mergeCell ref="G126:G128"/>
    <mergeCell ref="H126:H128"/>
    <mergeCell ref="I126:I127"/>
    <mergeCell ref="K126:K128"/>
    <mergeCell ref="L126:L128"/>
    <mergeCell ref="M126:M127"/>
    <mergeCell ref="N126:N128"/>
    <mergeCell ref="O126:O127"/>
    <mergeCell ref="P126:P128"/>
    <mergeCell ref="R126:R128"/>
    <mergeCell ref="S126:S128"/>
    <mergeCell ref="T126:T127"/>
    <mergeCell ref="U126:W128"/>
    <mergeCell ref="X126:Z128"/>
    <mergeCell ref="AA126:AA128"/>
    <mergeCell ref="AB126:AB128"/>
    <mergeCell ref="AC126:AC128"/>
    <mergeCell ref="AD126:AD128"/>
    <mergeCell ref="AE126:AE128"/>
    <mergeCell ref="AF126:AF128"/>
    <mergeCell ref="AG126:AG128"/>
    <mergeCell ref="AH126:AH128"/>
    <mergeCell ref="J127:J128"/>
    <mergeCell ref="Q127:Q128"/>
    <mergeCell ref="B129:B131"/>
    <mergeCell ref="C129:C131"/>
    <mergeCell ref="D129:D131"/>
    <mergeCell ref="E129:E131"/>
    <mergeCell ref="F129:F131"/>
    <mergeCell ref="G129:G131"/>
    <mergeCell ref="H129:H131"/>
    <mergeCell ref="I129:I130"/>
    <mergeCell ref="K129:K131"/>
    <mergeCell ref="L129:L131"/>
    <mergeCell ref="M129:M130"/>
    <mergeCell ref="N129:N131"/>
    <mergeCell ref="O129:O130"/>
    <mergeCell ref="P129:P131"/>
    <mergeCell ref="R129:R131"/>
    <mergeCell ref="S129:S131"/>
    <mergeCell ref="T129:T130"/>
    <mergeCell ref="U129:W131"/>
    <mergeCell ref="X129:Z131"/>
    <mergeCell ref="AA129:AA131"/>
    <mergeCell ref="AB129:AB131"/>
    <mergeCell ref="AC129:AC131"/>
    <mergeCell ref="AD129:AD131"/>
    <mergeCell ref="AE129:AE131"/>
    <mergeCell ref="AF129:AF131"/>
    <mergeCell ref="AG129:AG131"/>
    <mergeCell ref="AH129:AH131"/>
    <mergeCell ref="J130:J131"/>
    <mergeCell ref="Q130:Q131"/>
    <mergeCell ref="B132:B134"/>
    <mergeCell ref="C132:C134"/>
    <mergeCell ref="D132:D134"/>
    <mergeCell ref="E132:E134"/>
    <mergeCell ref="F132:F134"/>
    <mergeCell ref="G132:G134"/>
    <mergeCell ref="H132:H134"/>
    <mergeCell ref="I132:I133"/>
    <mergeCell ref="K132:K134"/>
    <mergeCell ref="L132:L134"/>
    <mergeCell ref="M132:M133"/>
    <mergeCell ref="N132:N134"/>
    <mergeCell ref="O132:O133"/>
    <mergeCell ref="P132:P134"/>
    <mergeCell ref="R132:R134"/>
    <mergeCell ref="S132:S134"/>
    <mergeCell ref="T132:T133"/>
    <mergeCell ref="U132:W134"/>
    <mergeCell ref="X132:Z134"/>
    <mergeCell ref="AA132:AA134"/>
    <mergeCell ref="AB132:AB134"/>
    <mergeCell ref="AC132:AC134"/>
    <mergeCell ref="AD132:AD134"/>
    <mergeCell ref="AE132:AE134"/>
    <mergeCell ref="AF132:AF134"/>
    <mergeCell ref="AG132:AG134"/>
    <mergeCell ref="AH132:AH134"/>
    <mergeCell ref="J133:J134"/>
    <mergeCell ref="Q133:Q134"/>
    <mergeCell ref="B135:B137"/>
    <mergeCell ref="C135:C137"/>
    <mergeCell ref="D135:D137"/>
    <mergeCell ref="E135:E137"/>
    <mergeCell ref="F135:F137"/>
    <mergeCell ref="G135:G137"/>
    <mergeCell ref="H135:H137"/>
    <mergeCell ref="I135:I136"/>
    <mergeCell ref="K135:K137"/>
    <mergeCell ref="L135:L137"/>
    <mergeCell ref="M135:M136"/>
    <mergeCell ref="N135:N137"/>
    <mergeCell ref="O135:O136"/>
    <mergeCell ref="P135:P137"/>
    <mergeCell ref="R135:R137"/>
    <mergeCell ref="S135:S137"/>
    <mergeCell ref="T135:T136"/>
    <mergeCell ref="U135:W137"/>
    <mergeCell ref="X135:Z137"/>
    <mergeCell ref="AA135:AA137"/>
    <mergeCell ref="AB135:AB137"/>
    <mergeCell ref="AC135:AC137"/>
    <mergeCell ref="AD135:AD137"/>
    <mergeCell ref="AE135:AE137"/>
    <mergeCell ref="AF135:AF137"/>
    <mergeCell ref="AG135:AG137"/>
    <mergeCell ref="AH135:AH137"/>
    <mergeCell ref="J136:J137"/>
    <mergeCell ref="Q136:Q137"/>
    <mergeCell ref="B138:B140"/>
    <mergeCell ref="C138:C140"/>
    <mergeCell ref="D138:D140"/>
    <mergeCell ref="E138:E140"/>
    <mergeCell ref="F138:F140"/>
    <mergeCell ref="G138:G140"/>
    <mergeCell ref="H138:H140"/>
    <mergeCell ref="I138:I139"/>
    <mergeCell ref="K138:K140"/>
    <mergeCell ref="L138:L140"/>
    <mergeCell ref="M138:M139"/>
    <mergeCell ref="N138:N140"/>
    <mergeCell ref="O138:O139"/>
    <mergeCell ref="P138:P140"/>
    <mergeCell ref="R138:R140"/>
    <mergeCell ref="S138:S140"/>
    <mergeCell ref="T138:T139"/>
    <mergeCell ref="U138:W140"/>
    <mergeCell ref="X138:Z140"/>
    <mergeCell ref="AA138:AA140"/>
    <mergeCell ref="AB138:AB140"/>
    <mergeCell ref="AC138:AC140"/>
    <mergeCell ref="AD138:AD140"/>
    <mergeCell ref="AE138:AE140"/>
    <mergeCell ref="AF138:AF140"/>
    <mergeCell ref="AG138:AG140"/>
    <mergeCell ref="AH138:AH140"/>
    <mergeCell ref="J139:J140"/>
    <mergeCell ref="Q139:Q140"/>
    <mergeCell ref="B141:B143"/>
    <mergeCell ref="C141:C143"/>
    <mergeCell ref="D141:D143"/>
    <mergeCell ref="E141:E143"/>
    <mergeCell ref="F141:F143"/>
    <mergeCell ref="G141:G143"/>
    <mergeCell ref="H141:H143"/>
    <mergeCell ref="I141:I142"/>
    <mergeCell ref="K141:K143"/>
    <mergeCell ref="L141:L143"/>
    <mergeCell ref="M141:M142"/>
    <mergeCell ref="N141:N143"/>
    <mergeCell ref="O141:O142"/>
    <mergeCell ref="P141:P143"/>
    <mergeCell ref="R141:R143"/>
    <mergeCell ref="S141:S143"/>
    <mergeCell ref="T141:T142"/>
    <mergeCell ref="U141:W143"/>
    <mergeCell ref="X141:Z143"/>
    <mergeCell ref="AA141:AA143"/>
    <mergeCell ref="AB141:AB143"/>
    <mergeCell ref="AC141:AC143"/>
    <mergeCell ref="AD141:AD143"/>
    <mergeCell ref="AE141:AE143"/>
    <mergeCell ref="AF141:AF143"/>
    <mergeCell ref="AG141:AG143"/>
    <mergeCell ref="AH141:AH143"/>
    <mergeCell ref="J142:J143"/>
    <mergeCell ref="Q142:Q143"/>
    <mergeCell ref="B144:B146"/>
    <mergeCell ref="C144:C146"/>
    <mergeCell ref="D144:D146"/>
    <mergeCell ref="E144:E146"/>
    <mergeCell ref="F144:F146"/>
    <mergeCell ref="G144:G146"/>
    <mergeCell ref="H144:H146"/>
    <mergeCell ref="I144:I145"/>
    <mergeCell ref="K144:K146"/>
    <mergeCell ref="L144:L146"/>
    <mergeCell ref="M144:M145"/>
    <mergeCell ref="N144:N146"/>
    <mergeCell ref="O144:O145"/>
    <mergeCell ref="P144:P146"/>
    <mergeCell ref="R144:R146"/>
    <mergeCell ref="S144:S146"/>
    <mergeCell ref="T144:T145"/>
    <mergeCell ref="U144:W146"/>
    <mergeCell ref="X144:Z146"/>
    <mergeCell ref="AA144:AA146"/>
    <mergeCell ref="AB144:AB146"/>
    <mergeCell ref="AC144:AC146"/>
    <mergeCell ref="AD144:AD146"/>
    <mergeCell ref="AE144:AE146"/>
    <mergeCell ref="AF144:AF146"/>
    <mergeCell ref="AG144:AG146"/>
    <mergeCell ref="AH144:AH146"/>
    <mergeCell ref="J145:J146"/>
    <mergeCell ref="Q145:Q146"/>
    <mergeCell ref="B147:B149"/>
    <mergeCell ref="C147:C149"/>
    <mergeCell ref="D147:D149"/>
    <mergeCell ref="E147:E149"/>
    <mergeCell ref="F147:F149"/>
    <mergeCell ref="G147:G149"/>
    <mergeCell ref="H147:H149"/>
    <mergeCell ref="I147:I148"/>
    <mergeCell ref="K147:K149"/>
    <mergeCell ref="L147:L149"/>
    <mergeCell ref="M147:M148"/>
    <mergeCell ref="N147:N149"/>
    <mergeCell ref="O147:O148"/>
    <mergeCell ref="P147:P149"/>
    <mergeCell ref="R147:R149"/>
    <mergeCell ref="S147:S149"/>
    <mergeCell ref="T147:T148"/>
    <mergeCell ref="U147:W149"/>
    <mergeCell ref="X147:Z149"/>
    <mergeCell ref="AA147:AA149"/>
    <mergeCell ref="AB147:AB149"/>
    <mergeCell ref="AC147:AC149"/>
    <mergeCell ref="AD147:AD149"/>
    <mergeCell ref="AE147:AE149"/>
    <mergeCell ref="AF147:AF149"/>
    <mergeCell ref="AG147:AG149"/>
    <mergeCell ref="AH147:AH149"/>
    <mergeCell ref="J148:J149"/>
    <mergeCell ref="Q148:Q149"/>
    <mergeCell ref="B150:B152"/>
    <mergeCell ref="C150:C152"/>
    <mergeCell ref="D150:D152"/>
    <mergeCell ref="E150:E152"/>
    <mergeCell ref="F150:F152"/>
    <mergeCell ref="G150:G152"/>
    <mergeCell ref="H150:H152"/>
    <mergeCell ref="I150:I151"/>
    <mergeCell ref="K150:K152"/>
    <mergeCell ref="L150:L152"/>
    <mergeCell ref="M150:M151"/>
    <mergeCell ref="N150:N152"/>
    <mergeCell ref="O150:O151"/>
    <mergeCell ref="P150:P152"/>
    <mergeCell ref="R150:R152"/>
    <mergeCell ref="S150:S152"/>
    <mergeCell ref="T150:T151"/>
    <mergeCell ref="U150:W152"/>
    <mergeCell ref="X150:Z152"/>
    <mergeCell ref="AA150:AA152"/>
    <mergeCell ref="AB150:AB152"/>
    <mergeCell ref="AC150:AC152"/>
    <mergeCell ref="AD150:AD152"/>
    <mergeCell ref="AE150:AE152"/>
    <mergeCell ref="AF150:AF152"/>
    <mergeCell ref="AG150:AG152"/>
    <mergeCell ref="AH150:AH152"/>
    <mergeCell ref="J151:J152"/>
    <mergeCell ref="Q151:Q152"/>
    <mergeCell ref="B153:B155"/>
    <mergeCell ref="C153:C155"/>
    <mergeCell ref="D153:D155"/>
    <mergeCell ref="E153:E155"/>
    <mergeCell ref="F153:F155"/>
    <mergeCell ref="G153:G155"/>
    <mergeCell ref="H153:H155"/>
    <mergeCell ref="I153:I154"/>
    <mergeCell ref="K153:K155"/>
    <mergeCell ref="L153:L155"/>
    <mergeCell ref="M153:M154"/>
    <mergeCell ref="N153:N155"/>
    <mergeCell ref="O153:O154"/>
    <mergeCell ref="P153:P155"/>
    <mergeCell ref="R153:R155"/>
    <mergeCell ref="S153:S155"/>
    <mergeCell ref="T153:T154"/>
    <mergeCell ref="U153:W155"/>
    <mergeCell ref="X153:Z155"/>
    <mergeCell ref="AA153:AA155"/>
    <mergeCell ref="AB153:AB155"/>
    <mergeCell ref="AC153:AC155"/>
    <mergeCell ref="AD153:AD155"/>
    <mergeCell ref="AE153:AE155"/>
    <mergeCell ref="AF153:AF155"/>
    <mergeCell ref="AG153:AG155"/>
    <mergeCell ref="AH153:AH155"/>
    <mergeCell ref="J154:J155"/>
    <mergeCell ref="Q154:Q155"/>
    <mergeCell ref="B156:B158"/>
    <mergeCell ref="C156:C158"/>
    <mergeCell ref="D156:D158"/>
    <mergeCell ref="E156:E158"/>
    <mergeCell ref="F156:F158"/>
    <mergeCell ref="G156:G158"/>
    <mergeCell ref="H156:H158"/>
    <mergeCell ref="I156:I157"/>
    <mergeCell ref="K156:K158"/>
    <mergeCell ref="L156:L158"/>
    <mergeCell ref="M156:M157"/>
    <mergeCell ref="N156:N158"/>
    <mergeCell ref="O156:O157"/>
    <mergeCell ref="P156:P158"/>
    <mergeCell ref="R156:R158"/>
    <mergeCell ref="S156:S158"/>
    <mergeCell ref="T156:T157"/>
    <mergeCell ref="U156:W158"/>
    <mergeCell ref="X156:Z158"/>
    <mergeCell ref="AA156:AA158"/>
    <mergeCell ref="AB156:AB158"/>
    <mergeCell ref="AC156:AC158"/>
    <mergeCell ref="AD156:AD158"/>
    <mergeCell ref="AE156:AE158"/>
    <mergeCell ref="AF156:AF158"/>
    <mergeCell ref="AG156:AG158"/>
    <mergeCell ref="AH156:AH158"/>
    <mergeCell ref="J157:J158"/>
    <mergeCell ref="Q157:Q158"/>
    <mergeCell ref="B159:B161"/>
    <mergeCell ref="C159:C161"/>
    <mergeCell ref="D159:D161"/>
    <mergeCell ref="E159:E161"/>
    <mergeCell ref="F159:F161"/>
    <mergeCell ref="G159:G161"/>
    <mergeCell ref="H159:H161"/>
    <mergeCell ref="I159:I160"/>
    <mergeCell ref="K159:K161"/>
    <mergeCell ref="L159:L161"/>
    <mergeCell ref="M159:M160"/>
    <mergeCell ref="N159:N161"/>
    <mergeCell ref="O159:O160"/>
    <mergeCell ref="P159:P161"/>
    <mergeCell ref="R159:R161"/>
    <mergeCell ref="S159:S161"/>
    <mergeCell ref="T159:T160"/>
    <mergeCell ref="U159:W161"/>
    <mergeCell ref="X159:Z161"/>
    <mergeCell ref="AA159:AA161"/>
    <mergeCell ref="AB159:AB161"/>
    <mergeCell ref="AC159:AC161"/>
    <mergeCell ref="AD159:AD161"/>
    <mergeCell ref="AE159:AE161"/>
    <mergeCell ref="AF159:AF161"/>
    <mergeCell ref="AG159:AG161"/>
    <mergeCell ref="AH159:AH161"/>
    <mergeCell ref="J160:J161"/>
    <mergeCell ref="Q160:Q161"/>
    <mergeCell ref="B162:B164"/>
    <mergeCell ref="C162:C164"/>
    <mergeCell ref="D162:D164"/>
    <mergeCell ref="E162:E164"/>
    <mergeCell ref="F162:F164"/>
    <mergeCell ref="G162:G164"/>
    <mergeCell ref="H162:H164"/>
    <mergeCell ref="I162:I163"/>
    <mergeCell ref="K162:K164"/>
    <mergeCell ref="L162:L164"/>
    <mergeCell ref="M162:M163"/>
    <mergeCell ref="N162:N164"/>
    <mergeCell ref="O162:O163"/>
    <mergeCell ref="P162:P164"/>
    <mergeCell ref="R162:R164"/>
    <mergeCell ref="S162:S164"/>
    <mergeCell ref="T162:T163"/>
    <mergeCell ref="U162:W164"/>
    <mergeCell ref="X162:Z164"/>
    <mergeCell ref="AA162:AA164"/>
    <mergeCell ref="AB162:AB164"/>
    <mergeCell ref="AC162:AC164"/>
    <mergeCell ref="AD162:AD164"/>
    <mergeCell ref="AE162:AE164"/>
    <mergeCell ref="AF162:AF164"/>
    <mergeCell ref="AG162:AG164"/>
    <mergeCell ref="AH162:AH164"/>
    <mergeCell ref="J163:J164"/>
    <mergeCell ref="Q163:Q164"/>
    <mergeCell ref="B165:B167"/>
    <mergeCell ref="C165:C167"/>
    <mergeCell ref="D165:D167"/>
    <mergeCell ref="E165:E167"/>
    <mergeCell ref="F165:F167"/>
    <mergeCell ref="G165:G167"/>
    <mergeCell ref="H165:H167"/>
    <mergeCell ref="I165:I166"/>
    <mergeCell ref="K165:K167"/>
    <mergeCell ref="L165:L167"/>
    <mergeCell ref="M165:M166"/>
    <mergeCell ref="N165:N167"/>
    <mergeCell ref="O165:O166"/>
    <mergeCell ref="P165:P167"/>
    <mergeCell ref="R165:R167"/>
    <mergeCell ref="S165:S167"/>
    <mergeCell ref="T165:T166"/>
    <mergeCell ref="U165:W167"/>
    <mergeCell ref="X165:Z167"/>
    <mergeCell ref="AA165:AA167"/>
    <mergeCell ref="AB165:AB167"/>
    <mergeCell ref="AC165:AC167"/>
    <mergeCell ref="AD165:AD167"/>
    <mergeCell ref="AE165:AE167"/>
    <mergeCell ref="AF165:AF167"/>
    <mergeCell ref="AG165:AG167"/>
    <mergeCell ref="AH165:AH167"/>
    <mergeCell ref="J166:J167"/>
    <mergeCell ref="Q166:Q167"/>
    <mergeCell ref="B168:B170"/>
    <mergeCell ref="C168:C170"/>
    <mergeCell ref="D168:D170"/>
    <mergeCell ref="E168:E170"/>
    <mergeCell ref="F168:F170"/>
    <mergeCell ref="G168:G170"/>
    <mergeCell ref="H168:H170"/>
    <mergeCell ref="I168:I169"/>
    <mergeCell ref="K168:K170"/>
    <mergeCell ref="L168:L170"/>
    <mergeCell ref="M168:M169"/>
    <mergeCell ref="N168:N170"/>
    <mergeCell ref="O168:O169"/>
    <mergeCell ref="P168:P170"/>
    <mergeCell ref="R168:R170"/>
    <mergeCell ref="S168:S170"/>
    <mergeCell ref="T168:T169"/>
    <mergeCell ref="U168:W170"/>
    <mergeCell ref="X168:Z170"/>
    <mergeCell ref="AA168:AA170"/>
    <mergeCell ref="AB168:AB170"/>
    <mergeCell ref="AC168:AC170"/>
    <mergeCell ref="AD168:AD170"/>
    <mergeCell ref="AE168:AE170"/>
    <mergeCell ref="AF168:AF170"/>
    <mergeCell ref="AG168:AG170"/>
    <mergeCell ref="AH168:AH170"/>
    <mergeCell ref="J169:J170"/>
    <mergeCell ref="Q169:Q170"/>
    <mergeCell ref="B171:B173"/>
    <mergeCell ref="C171:C173"/>
    <mergeCell ref="D171:D173"/>
    <mergeCell ref="E171:E173"/>
    <mergeCell ref="F171:F173"/>
    <mergeCell ref="G171:G173"/>
    <mergeCell ref="H171:H173"/>
    <mergeCell ref="I171:I172"/>
    <mergeCell ref="K171:K173"/>
    <mergeCell ref="L171:L173"/>
    <mergeCell ref="M171:M172"/>
    <mergeCell ref="N171:N173"/>
    <mergeCell ref="O171:O172"/>
    <mergeCell ref="P171:P173"/>
    <mergeCell ref="R171:R173"/>
    <mergeCell ref="S171:S173"/>
    <mergeCell ref="T171:T172"/>
    <mergeCell ref="U171:W173"/>
    <mergeCell ref="X171:Z173"/>
    <mergeCell ref="AA171:AA173"/>
    <mergeCell ref="AB171:AB173"/>
    <mergeCell ref="AC171:AC173"/>
    <mergeCell ref="AD171:AD173"/>
    <mergeCell ref="AE171:AE173"/>
    <mergeCell ref="AF171:AF173"/>
    <mergeCell ref="AG171:AG173"/>
    <mergeCell ref="AH171:AH173"/>
    <mergeCell ref="J172:J173"/>
    <mergeCell ref="Q172:Q173"/>
    <mergeCell ref="B174:B176"/>
    <mergeCell ref="C174:C176"/>
    <mergeCell ref="D174:D176"/>
    <mergeCell ref="E174:E176"/>
    <mergeCell ref="F174:F176"/>
    <mergeCell ref="G174:G176"/>
    <mergeCell ref="H174:H176"/>
    <mergeCell ref="I174:I175"/>
    <mergeCell ref="K174:K176"/>
    <mergeCell ref="L174:L176"/>
    <mergeCell ref="M174:M175"/>
    <mergeCell ref="N174:N176"/>
    <mergeCell ref="O174:O175"/>
    <mergeCell ref="P174:P176"/>
    <mergeCell ref="R174:R176"/>
    <mergeCell ref="S174:S176"/>
    <mergeCell ref="T174:T175"/>
    <mergeCell ref="U174:W176"/>
    <mergeCell ref="X174:Z176"/>
    <mergeCell ref="AA174:AA176"/>
    <mergeCell ref="AB174:AB176"/>
    <mergeCell ref="AC174:AC176"/>
    <mergeCell ref="AD174:AD176"/>
    <mergeCell ref="AE174:AE176"/>
    <mergeCell ref="AF174:AF176"/>
    <mergeCell ref="AG174:AG176"/>
    <mergeCell ref="AH174:AH176"/>
    <mergeCell ref="J175:J176"/>
    <mergeCell ref="Q175:Q176"/>
    <mergeCell ref="B177:B179"/>
    <mergeCell ref="C177:C179"/>
    <mergeCell ref="D177:D179"/>
    <mergeCell ref="E177:E179"/>
    <mergeCell ref="F177:F179"/>
    <mergeCell ref="G177:G179"/>
    <mergeCell ref="H177:H179"/>
    <mergeCell ref="I177:I178"/>
    <mergeCell ref="K177:K179"/>
    <mergeCell ref="L177:L179"/>
    <mergeCell ref="M177:M178"/>
    <mergeCell ref="N177:N179"/>
    <mergeCell ref="O177:O178"/>
    <mergeCell ref="P177:P179"/>
    <mergeCell ref="R177:R179"/>
    <mergeCell ref="S177:S179"/>
    <mergeCell ref="T177:T178"/>
    <mergeCell ref="U177:W179"/>
    <mergeCell ref="X177:Z179"/>
    <mergeCell ref="AA177:AA179"/>
    <mergeCell ref="AB177:AB179"/>
    <mergeCell ref="AC177:AC179"/>
    <mergeCell ref="AD177:AD179"/>
    <mergeCell ref="AE177:AE179"/>
    <mergeCell ref="AF177:AF179"/>
    <mergeCell ref="AG177:AG179"/>
    <mergeCell ref="AH177:AH179"/>
    <mergeCell ref="J178:J179"/>
    <mergeCell ref="Q178:Q179"/>
    <mergeCell ref="B180:B182"/>
    <mergeCell ref="C180:C182"/>
    <mergeCell ref="D180:D182"/>
    <mergeCell ref="E180:E182"/>
    <mergeCell ref="F180:F182"/>
    <mergeCell ref="G180:G182"/>
    <mergeCell ref="H180:H182"/>
    <mergeCell ref="I180:I181"/>
    <mergeCell ref="K180:K182"/>
    <mergeCell ref="L180:L182"/>
    <mergeCell ref="M180:M181"/>
    <mergeCell ref="N180:N182"/>
    <mergeCell ref="O180:O181"/>
    <mergeCell ref="P180:P182"/>
    <mergeCell ref="R180:R182"/>
    <mergeCell ref="S180:S182"/>
    <mergeCell ref="T180:T181"/>
    <mergeCell ref="U180:W182"/>
    <mergeCell ref="X180:Z182"/>
    <mergeCell ref="AA180:AA182"/>
    <mergeCell ref="AB180:AB182"/>
    <mergeCell ref="AC180:AC182"/>
    <mergeCell ref="AD180:AD182"/>
    <mergeCell ref="AE180:AE182"/>
    <mergeCell ref="AF180:AF182"/>
    <mergeCell ref="AG180:AG182"/>
    <mergeCell ref="AH180:AH182"/>
    <mergeCell ref="J181:J182"/>
    <mergeCell ref="Q181:Q182"/>
    <mergeCell ref="B183:B185"/>
    <mergeCell ref="C183:C185"/>
    <mergeCell ref="D183:D185"/>
    <mergeCell ref="E183:E185"/>
    <mergeCell ref="F183:F185"/>
    <mergeCell ref="G183:G185"/>
    <mergeCell ref="H183:H185"/>
    <mergeCell ref="I183:I184"/>
    <mergeCell ref="K183:K185"/>
    <mergeCell ref="L183:L185"/>
    <mergeCell ref="M183:M184"/>
    <mergeCell ref="N183:N185"/>
    <mergeCell ref="O183:O184"/>
    <mergeCell ref="P183:P185"/>
    <mergeCell ref="R183:R185"/>
    <mergeCell ref="S183:S185"/>
    <mergeCell ref="T183:T184"/>
    <mergeCell ref="U183:W185"/>
    <mergeCell ref="X183:Z185"/>
    <mergeCell ref="AA183:AA185"/>
    <mergeCell ref="AB183:AB185"/>
    <mergeCell ref="AC183:AC185"/>
    <mergeCell ref="AD183:AD185"/>
    <mergeCell ref="AE183:AE185"/>
    <mergeCell ref="AF183:AF185"/>
    <mergeCell ref="AG183:AG185"/>
    <mergeCell ref="AH183:AH185"/>
    <mergeCell ref="J184:J185"/>
    <mergeCell ref="Q184:Q185"/>
    <mergeCell ref="B186:B188"/>
    <mergeCell ref="C186:C188"/>
    <mergeCell ref="D186:D188"/>
    <mergeCell ref="E186:E188"/>
    <mergeCell ref="F186:F188"/>
    <mergeCell ref="G186:G188"/>
    <mergeCell ref="H186:H188"/>
    <mergeCell ref="I186:I187"/>
    <mergeCell ref="K186:K188"/>
    <mergeCell ref="L186:L188"/>
    <mergeCell ref="M186:M187"/>
    <mergeCell ref="N186:N188"/>
    <mergeCell ref="O186:O187"/>
    <mergeCell ref="P186:P188"/>
    <mergeCell ref="R186:R188"/>
    <mergeCell ref="S186:S188"/>
    <mergeCell ref="T186:T187"/>
    <mergeCell ref="U186:W188"/>
    <mergeCell ref="X186:Z188"/>
    <mergeCell ref="AA186:AA188"/>
    <mergeCell ref="AB186:AB188"/>
    <mergeCell ref="AC186:AC188"/>
    <mergeCell ref="AD186:AD188"/>
    <mergeCell ref="AE186:AE188"/>
    <mergeCell ref="AF186:AF188"/>
    <mergeCell ref="AG186:AG188"/>
    <mergeCell ref="AH186:AH188"/>
    <mergeCell ref="J187:J188"/>
    <mergeCell ref="Q187:Q188"/>
    <mergeCell ref="B189:B191"/>
    <mergeCell ref="C189:C191"/>
    <mergeCell ref="D189:D191"/>
    <mergeCell ref="E189:E191"/>
    <mergeCell ref="F189:F191"/>
    <mergeCell ref="G189:G191"/>
    <mergeCell ref="H189:H191"/>
    <mergeCell ref="I189:I190"/>
    <mergeCell ref="K189:K191"/>
    <mergeCell ref="L189:L191"/>
    <mergeCell ref="M189:M190"/>
    <mergeCell ref="N189:N191"/>
    <mergeCell ref="O189:O190"/>
    <mergeCell ref="P189:P191"/>
    <mergeCell ref="R189:R191"/>
    <mergeCell ref="S189:S191"/>
    <mergeCell ref="T189:T190"/>
    <mergeCell ref="U189:W191"/>
    <mergeCell ref="X189:Z191"/>
    <mergeCell ref="AA189:AA191"/>
    <mergeCell ref="AB189:AB191"/>
    <mergeCell ref="AC189:AC191"/>
    <mergeCell ref="AD189:AD191"/>
    <mergeCell ref="AE189:AE191"/>
    <mergeCell ref="AF189:AF191"/>
    <mergeCell ref="AG189:AG191"/>
    <mergeCell ref="AH189:AH191"/>
    <mergeCell ref="J190:J191"/>
    <mergeCell ref="Q190:Q191"/>
    <mergeCell ref="B192:B194"/>
    <mergeCell ref="C192:C194"/>
    <mergeCell ref="D192:D194"/>
    <mergeCell ref="E192:E194"/>
    <mergeCell ref="F192:F194"/>
    <mergeCell ref="G192:G194"/>
    <mergeCell ref="H192:H194"/>
    <mergeCell ref="I192:I193"/>
    <mergeCell ref="K192:K194"/>
    <mergeCell ref="L192:L194"/>
    <mergeCell ref="M192:M193"/>
    <mergeCell ref="N192:N194"/>
    <mergeCell ref="O192:O193"/>
    <mergeCell ref="P192:P194"/>
    <mergeCell ref="R192:R194"/>
    <mergeCell ref="S192:S194"/>
    <mergeCell ref="T192:T193"/>
    <mergeCell ref="U192:W194"/>
    <mergeCell ref="X192:Z194"/>
    <mergeCell ref="AA192:AA194"/>
    <mergeCell ref="AB192:AB194"/>
    <mergeCell ref="AC192:AC194"/>
    <mergeCell ref="AD192:AD194"/>
    <mergeCell ref="AE192:AE194"/>
    <mergeCell ref="AF192:AF194"/>
    <mergeCell ref="AG192:AG194"/>
    <mergeCell ref="AH192:AH194"/>
    <mergeCell ref="J193:J194"/>
    <mergeCell ref="Q193:Q194"/>
    <mergeCell ref="B195:B197"/>
    <mergeCell ref="C195:C197"/>
    <mergeCell ref="D195:D197"/>
    <mergeCell ref="E195:E197"/>
    <mergeCell ref="F195:F197"/>
    <mergeCell ref="G195:G197"/>
    <mergeCell ref="H195:H197"/>
    <mergeCell ref="I195:I196"/>
    <mergeCell ref="K195:K197"/>
    <mergeCell ref="L195:L197"/>
    <mergeCell ref="M195:M196"/>
    <mergeCell ref="N195:N197"/>
    <mergeCell ref="O195:O196"/>
    <mergeCell ref="P195:P197"/>
    <mergeCell ref="R195:R197"/>
    <mergeCell ref="S195:S197"/>
    <mergeCell ref="T195:T196"/>
    <mergeCell ref="U195:W197"/>
    <mergeCell ref="X195:Z197"/>
    <mergeCell ref="AA195:AA197"/>
    <mergeCell ref="AB195:AB197"/>
    <mergeCell ref="AC195:AC197"/>
    <mergeCell ref="AD195:AD197"/>
    <mergeCell ref="AE195:AE197"/>
    <mergeCell ref="AF195:AF197"/>
    <mergeCell ref="AG195:AG197"/>
    <mergeCell ref="AH195:AH197"/>
    <mergeCell ref="J196:J197"/>
    <mergeCell ref="Q196:Q197"/>
    <mergeCell ref="B198:B200"/>
    <mergeCell ref="C198:C200"/>
    <mergeCell ref="D198:D200"/>
    <mergeCell ref="E198:E200"/>
    <mergeCell ref="F198:F200"/>
    <mergeCell ref="G198:G200"/>
    <mergeCell ref="H198:H200"/>
    <mergeCell ref="I198:I199"/>
    <mergeCell ref="K198:K200"/>
    <mergeCell ref="L198:L200"/>
    <mergeCell ref="M198:M199"/>
    <mergeCell ref="N198:N200"/>
    <mergeCell ref="O198:O199"/>
    <mergeCell ref="P198:P200"/>
    <mergeCell ref="R198:R200"/>
    <mergeCell ref="S198:S200"/>
    <mergeCell ref="T198:T199"/>
    <mergeCell ref="U198:W200"/>
    <mergeCell ref="X198:Z200"/>
    <mergeCell ref="AA198:AA200"/>
    <mergeCell ref="AB198:AB200"/>
    <mergeCell ref="AC198:AC200"/>
    <mergeCell ref="AD198:AD200"/>
    <mergeCell ref="AE198:AE200"/>
    <mergeCell ref="AF198:AF200"/>
    <mergeCell ref="AG198:AG200"/>
    <mergeCell ref="AH198:AH200"/>
    <mergeCell ref="J199:J200"/>
    <mergeCell ref="Q199:Q200"/>
    <mergeCell ref="B201:B203"/>
    <mergeCell ref="C201:C203"/>
    <mergeCell ref="D201:D203"/>
    <mergeCell ref="E201:E203"/>
    <mergeCell ref="F201:F203"/>
    <mergeCell ref="G201:G203"/>
    <mergeCell ref="H201:H203"/>
    <mergeCell ref="I201:I202"/>
    <mergeCell ref="K201:K203"/>
    <mergeCell ref="L201:L203"/>
    <mergeCell ref="M201:M202"/>
    <mergeCell ref="N201:N203"/>
    <mergeCell ref="O201:O202"/>
    <mergeCell ref="P201:P203"/>
    <mergeCell ref="R201:R203"/>
    <mergeCell ref="S201:S203"/>
    <mergeCell ref="T201:T202"/>
    <mergeCell ref="U201:W203"/>
    <mergeCell ref="X201:Z203"/>
    <mergeCell ref="AA201:AA203"/>
    <mergeCell ref="AB201:AB203"/>
    <mergeCell ref="AC201:AC203"/>
    <mergeCell ref="AD201:AD203"/>
    <mergeCell ref="AE201:AE203"/>
    <mergeCell ref="AF201:AF203"/>
    <mergeCell ref="AG201:AG203"/>
    <mergeCell ref="AH201:AH203"/>
    <mergeCell ref="J202:J203"/>
    <mergeCell ref="Q202:Q203"/>
    <mergeCell ref="B204:B206"/>
    <mergeCell ref="C204:C206"/>
    <mergeCell ref="D204:D206"/>
    <mergeCell ref="E204:E206"/>
    <mergeCell ref="F204:F206"/>
    <mergeCell ref="G204:G206"/>
    <mergeCell ref="H204:H206"/>
    <mergeCell ref="I204:I205"/>
    <mergeCell ref="K204:K206"/>
    <mergeCell ref="L204:L206"/>
    <mergeCell ref="M204:M205"/>
    <mergeCell ref="N204:N206"/>
    <mergeCell ref="O204:O205"/>
    <mergeCell ref="P204:P206"/>
    <mergeCell ref="R204:R206"/>
    <mergeCell ref="S204:S206"/>
    <mergeCell ref="T204:T205"/>
    <mergeCell ref="U204:W206"/>
    <mergeCell ref="X204:Z206"/>
    <mergeCell ref="AA204:AA206"/>
    <mergeCell ref="AB204:AB206"/>
    <mergeCell ref="AC204:AC206"/>
    <mergeCell ref="AD204:AD206"/>
    <mergeCell ref="AE204:AE206"/>
    <mergeCell ref="AF204:AF206"/>
    <mergeCell ref="AG204:AG206"/>
    <mergeCell ref="AH204:AH206"/>
    <mergeCell ref="J205:J206"/>
    <mergeCell ref="Q205:Q206"/>
    <mergeCell ref="B207:B209"/>
    <mergeCell ref="C207:C209"/>
    <mergeCell ref="D207:D209"/>
    <mergeCell ref="E207:E209"/>
    <mergeCell ref="F207:F209"/>
    <mergeCell ref="G207:G209"/>
    <mergeCell ref="H207:H209"/>
    <mergeCell ref="I207:I208"/>
    <mergeCell ref="K207:K209"/>
    <mergeCell ref="L207:L209"/>
    <mergeCell ref="M207:M208"/>
    <mergeCell ref="N207:N209"/>
    <mergeCell ref="O207:O208"/>
    <mergeCell ref="P207:P209"/>
    <mergeCell ref="R207:R209"/>
    <mergeCell ref="S207:S209"/>
    <mergeCell ref="T207:T208"/>
    <mergeCell ref="U207:W209"/>
    <mergeCell ref="X207:Z209"/>
    <mergeCell ref="AA207:AA209"/>
    <mergeCell ref="AB207:AB209"/>
    <mergeCell ref="AC207:AC209"/>
    <mergeCell ref="AD207:AD209"/>
    <mergeCell ref="AE207:AE209"/>
    <mergeCell ref="AF207:AF209"/>
    <mergeCell ref="AG207:AG209"/>
    <mergeCell ref="AH207:AH209"/>
    <mergeCell ref="J208:J209"/>
    <mergeCell ref="Q208:Q209"/>
    <mergeCell ref="B210:B212"/>
    <mergeCell ref="C210:C212"/>
    <mergeCell ref="D210:D212"/>
    <mergeCell ref="E210:E212"/>
    <mergeCell ref="F210:F212"/>
    <mergeCell ref="G210:G212"/>
    <mergeCell ref="H210:H212"/>
    <mergeCell ref="I210:I211"/>
    <mergeCell ref="K210:K212"/>
    <mergeCell ref="L210:L212"/>
    <mergeCell ref="M210:M211"/>
    <mergeCell ref="N210:N212"/>
    <mergeCell ref="O210:O211"/>
    <mergeCell ref="P210:P212"/>
    <mergeCell ref="R210:R212"/>
    <mergeCell ref="S210:S212"/>
    <mergeCell ref="T210:T211"/>
    <mergeCell ref="U210:W212"/>
    <mergeCell ref="X210:Z212"/>
    <mergeCell ref="AA210:AA212"/>
    <mergeCell ref="AB210:AB212"/>
    <mergeCell ref="AC210:AC212"/>
    <mergeCell ref="AD210:AD212"/>
    <mergeCell ref="AE210:AE212"/>
    <mergeCell ref="AF210:AF212"/>
    <mergeCell ref="AG210:AG212"/>
    <mergeCell ref="AH210:AH212"/>
    <mergeCell ref="J211:J212"/>
    <mergeCell ref="Q211:Q212"/>
    <mergeCell ref="B213:B215"/>
    <mergeCell ref="C213:C215"/>
    <mergeCell ref="D213:D215"/>
    <mergeCell ref="E213:E215"/>
    <mergeCell ref="F213:F215"/>
    <mergeCell ref="G213:G215"/>
    <mergeCell ref="H213:H215"/>
    <mergeCell ref="I213:I214"/>
    <mergeCell ref="K213:K215"/>
    <mergeCell ref="L213:L215"/>
    <mergeCell ref="M213:M214"/>
    <mergeCell ref="N213:N215"/>
    <mergeCell ref="O213:O214"/>
    <mergeCell ref="P213:P215"/>
    <mergeCell ref="R213:R215"/>
    <mergeCell ref="S213:S215"/>
    <mergeCell ref="T213:T214"/>
    <mergeCell ref="U213:W215"/>
    <mergeCell ref="X213:Z215"/>
    <mergeCell ref="AA213:AA215"/>
    <mergeCell ref="AB213:AB215"/>
    <mergeCell ref="AC213:AC215"/>
    <mergeCell ref="AD213:AD215"/>
    <mergeCell ref="AE213:AE215"/>
    <mergeCell ref="AF213:AF215"/>
    <mergeCell ref="AG213:AG215"/>
    <mergeCell ref="AH213:AH215"/>
    <mergeCell ref="J214:J215"/>
    <mergeCell ref="Q214:Q215"/>
    <mergeCell ref="B216:B218"/>
    <mergeCell ref="C216:C218"/>
    <mergeCell ref="D216:D218"/>
    <mergeCell ref="E216:E218"/>
    <mergeCell ref="F216:F218"/>
    <mergeCell ref="G216:G218"/>
    <mergeCell ref="H216:H218"/>
    <mergeCell ref="I216:I217"/>
    <mergeCell ref="K216:K218"/>
    <mergeCell ref="L216:L218"/>
    <mergeCell ref="M216:M217"/>
    <mergeCell ref="N216:N218"/>
    <mergeCell ref="O216:O217"/>
    <mergeCell ref="P216:P218"/>
    <mergeCell ref="R216:R218"/>
    <mergeCell ref="S216:S218"/>
    <mergeCell ref="T216:T217"/>
    <mergeCell ref="U216:W218"/>
    <mergeCell ref="X216:Z218"/>
    <mergeCell ref="AA216:AA218"/>
    <mergeCell ref="AB216:AB218"/>
    <mergeCell ref="AC216:AC218"/>
    <mergeCell ref="AD216:AD218"/>
    <mergeCell ref="AE216:AE218"/>
    <mergeCell ref="AF216:AF218"/>
    <mergeCell ref="AG216:AG218"/>
    <mergeCell ref="AH216:AH218"/>
    <mergeCell ref="J217:J218"/>
    <mergeCell ref="Q217:Q218"/>
    <mergeCell ref="B219:B221"/>
    <mergeCell ref="C219:C221"/>
    <mergeCell ref="D219:D221"/>
    <mergeCell ref="E219:E221"/>
    <mergeCell ref="F219:F221"/>
    <mergeCell ref="G219:G221"/>
    <mergeCell ref="H219:H221"/>
    <mergeCell ref="I219:I220"/>
    <mergeCell ref="K219:K221"/>
    <mergeCell ref="L219:L221"/>
    <mergeCell ref="M219:M220"/>
    <mergeCell ref="N219:N221"/>
    <mergeCell ref="O219:O220"/>
    <mergeCell ref="P219:P221"/>
    <mergeCell ref="R219:R221"/>
    <mergeCell ref="S219:S221"/>
    <mergeCell ref="T219:T220"/>
    <mergeCell ref="U219:W221"/>
    <mergeCell ref="X219:Z221"/>
    <mergeCell ref="AA219:AA221"/>
    <mergeCell ref="AB219:AB221"/>
    <mergeCell ref="AC219:AC221"/>
    <mergeCell ref="AD219:AD221"/>
    <mergeCell ref="AE219:AE221"/>
    <mergeCell ref="AF219:AF221"/>
    <mergeCell ref="AG219:AG221"/>
    <mergeCell ref="AH219:AH221"/>
    <mergeCell ref="J220:J221"/>
    <mergeCell ref="Q220:Q221"/>
    <mergeCell ref="B222:B224"/>
    <mergeCell ref="C222:C224"/>
    <mergeCell ref="D222:D224"/>
    <mergeCell ref="E222:E224"/>
    <mergeCell ref="F222:F224"/>
    <mergeCell ref="G222:G224"/>
    <mergeCell ref="H222:H224"/>
    <mergeCell ref="I222:I223"/>
    <mergeCell ref="K222:K224"/>
    <mergeCell ref="L222:L224"/>
    <mergeCell ref="M222:M223"/>
    <mergeCell ref="N222:N224"/>
    <mergeCell ref="O222:O223"/>
    <mergeCell ref="P222:P224"/>
    <mergeCell ref="R222:R224"/>
    <mergeCell ref="S222:S224"/>
    <mergeCell ref="T222:T223"/>
    <mergeCell ref="U222:W224"/>
    <mergeCell ref="X222:Z224"/>
    <mergeCell ref="AA222:AA224"/>
    <mergeCell ref="AB222:AB224"/>
    <mergeCell ref="AC222:AC224"/>
    <mergeCell ref="AD222:AD224"/>
    <mergeCell ref="AE222:AE224"/>
    <mergeCell ref="AF222:AF224"/>
    <mergeCell ref="AG222:AG224"/>
    <mergeCell ref="AH222:AH224"/>
    <mergeCell ref="J223:J224"/>
    <mergeCell ref="Q223:Q224"/>
    <mergeCell ref="B225:B227"/>
    <mergeCell ref="C225:C227"/>
    <mergeCell ref="D225:D227"/>
    <mergeCell ref="E225:E227"/>
    <mergeCell ref="F225:F227"/>
    <mergeCell ref="G225:G227"/>
    <mergeCell ref="H225:H227"/>
    <mergeCell ref="I225:I226"/>
    <mergeCell ref="K225:K227"/>
    <mergeCell ref="L225:L227"/>
    <mergeCell ref="M225:M226"/>
    <mergeCell ref="N225:N227"/>
    <mergeCell ref="O225:O226"/>
    <mergeCell ref="P225:P227"/>
    <mergeCell ref="R225:R227"/>
    <mergeCell ref="S225:S227"/>
    <mergeCell ref="T225:T226"/>
    <mergeCell ref="U225:W227"/>
    <mergeCell ref="X225:Z227"/>
    <mergeCell ref="AA225:AA227"/>
    <mergeCell ref="AB225:AB227"/>
    <mergeCell ref="AC225:AC227"/>
    <mergeCell ref="AD225:AD227"/>
    <mergeCell ref="AE225:AE227"/>
    <mergeCell ref="AF225:AF227"/>
    <mergeCell ref="AG225:AG227"/>
    <mergeCell ref="AH225:AH227"/>
    <mergeCell ref="J226:J227"/>
    <mergeCell ref="Q226:Q227"/>
    <mergeCell ref="B228:B230"/>
    <mergeCell ref="C228:C230"/>
    <mergeCell ref="D228:D230"/>
    <mergeCell ref="E228:E230"/>
    <mergeCell ref="F228:F230"/>
    <mergeCell ref="G228:G230"/>
    <mergeCell ref="H228:H230"/>
    <mergeCell ref="I228:I229"/>
    <mergeCell ref="K228:K230"/>
    <mergeCell ref="L228:L230"/>
    <mergeCell ref="M228:M229"/>
    <mergeCell ref="N228:N230"/>
    <mergeCell ref="O228:O229"/>
    <mergeCell ref="P228:P230"/>
    <mergeCell ref="R228:R230"/>
    <mergeCell ref="S228:S230"/>
    <mergeCell ref="T228:T229"/>
    <mergeCell ref="U228:W230"/>
    <mergeCell ref="X228:Z230"/>
    <mergeCell ref="AA228:AA230"/>
    <mergeCell ref="AB228:AB230"/>
    <mergeCell ref="AC228:AC230"/>
    <mergeCell ref="AD228:AD230"/>
    <mergeCell ref="AE228:AE230"/>
    <mergeCell ref="AF228:AF230"/>
    <mergeCell ref="AG228:AG230"/>
    <mergeCell ref="AH228:AH230"/>
    <mergeCell ref="J229:J230"/>
    <mergeCell ref="Q229:Q230"/>
    <mergeCell ref="B231:B233"/>
    <mergeCell ref="C231:C233"/>
    <mergeCell ref="D231:D233"/>
    <mergeCell ref="E231:E233"/>
    <mergeCell ref="F231:F233"/>
    <mergeCell ref="G231:G233"/>
    <mergeCell ref="H231:H233"/>
    <mergeCell ref="I231:I232"/>
    <mergeCell ref="K231:K233"/>
    <mergeCell ref="L231:L233"/>
    <mergeCell ref="M231:M232"/>
    <mergeCell ref="N231:N233"/>
    <mergeCell ref="O231:O232"/>
    <mergeCell ref="P231:P233"/>
    <mergeCell ref="R231:R233"/>
    <mergeCell ref="S231:S233"/>
    <mergeCell ref="T231:T232"/>
    <mergeCell ref="U231:W233"/>
    <mergeCell ref="X231:Z233"/>
    <mergeCell ref="AA231:AA233"/>
    <mergeCell ref="AB231:AB233"/>
    <mergeCell ref="AC231:AC233"/>
    <mergeCell ref="AD231:AD233"/>
    <mergeCell ref="AE231:AE233"/>
    <mergeCell ref="AF231:AF233"/>
    <mergeCell ref="AG231:AG233"/>
    <mergeCell ref="AH231:AH233"/>
    <mergeCell ref="J232:J233"/>
    <mergeCell ref="Q232:Q233"/>
    <mergeCell ref="B234:B236"/>
    <mergeCell ref="C234:C236"/>
    <mergeCell ref="D234:D236"/>
    <mergeCell ref="E234:E236"/>
    <mergeCell ref="F234:F236"/>
    <mergeCell ref="G234:G236"/>
    <mergeCell ref="H234:H236"/>
    <mergeCell ref="I234:I235"/>
    <mergeCell ref="K234:K236"/>
    <mergeCell ref="L234:L236"/>
    <mergeCell ref="M234:M235"/>
    <mergeCell ref="N234:N236"/>
    <mergeCell ref="O234:O235"/>
    <mergeCell ref="P234:P236"/>
    <mergeCell ref="R234:R236"/>
    <mergeCell ref="S234:S236"/>
    <mergeCell ref="T234:T235"/>
    <mergeCell ref="U234:W236"/>
    <mergeCell ref="X234:Z236"/>
    <mergeCell ref="AA234:AA236"/>
    <mergeCell ref="AB234:AB236"/>
    <mergeCell ref="AC234:AC236"/>
    <mergeCell ref="AD234:AD236"/>
    <mergeCell ref="AE234:AE236"/>
    <mergeCell ref="AF234:AF236"/>
    <mergeCell ref="AG234:AG236"/>
    <mergeCell ref="AH234:AH236"/>
    <mergeCell ref="J235:J236"/>
    <mergeCell ref="Q235:Q236"/>
    <mergeCell ref="B237:B239"/>
    <mergeCell ref="C237:C239"/>
    <mergeCell ref="D237:D239"/>
    <mergeCell ref="E237:E239"/>
    <mergeCell ref="F237:F239"/>
    <mergeCell ref="G237:G239"/>
    <mergeCell ref="H237:H239"/>
    <mergeCell ref="I237:I238"/>
    <mergeCell ref="K237:K239"/>
    <mergeCell ref="L237:L239"/>
    <mergeCell ref="M237:M238"/>
    <mergeCell ref="N237:N239"/>
    <mergeCell ref="O237:O238"/>
    <mergeCell ref="P237:P239"/>
    <mergeCell ref="R237:R239"/>
    <mergeCell ref="S237:S239"/>
    <mergeCell ref="T237:T238"/>
    <mergeCell ref="U237:W239"/>
    <mergeCell ref="X237:Z239"/>
    <mergeCell ref="AA237:AA239"/>
    <mergeCell ref="AB237:AB239"/>
    <mergeCell ref="AC237:AC239"/>
    <mergeCell ref="AD237:AD239"/>
    <mergeCell ref="AE237:AE239"/>
    <mergeCell ref="AF237:AF239"/>
    <mergeCell ref="AG237:AG239"/>
    <mergeCell ref="AH237:AH239"/>
    <mergeCell ref="J238:J239"/>
    <mergeCell ref="Q238:Q239"/>
    <mergeCell ref="B240:B242"/>
    <mergeCell ref="C240:C242"/>
    <mergeCell ref="D240:D242"/>
    <mergeCell ref="E240:E242"/>
    <mergeCell ref="F240:F242"/>
    <mergeCell ref="G240:G242"/>
    <mergeCell ref="H240:H242"/>
    <mergeCell ref="I240:I241"/>
    <mergeCell ref="K240:K242"/>
    <mergeCell ref="L240:L242"/>
    <mergeCell ref="M240:M241"/>
    <mergeCell ref="N240:N242"/>
    <mergeCell ref="O240:O241"/>
    <mergeCell ref="P240:P242"/>
    <mergeCell ref="R240:R242"/>
    <mergeCell ref="S240:S242"/>
    <mergeCell ref="T240:T241"/>
    <mergeCell ref="U240:W242"/>
    <mergeCell ref="X240:Z242"/>
    <mergeCell ref="AA240:AA242"/>
    <mergeCell ref="AB240:AB242"/>
    <mergeCell ref="AC240:AC242"/>
    <mergeCell ref="AD240:AD242"/>
    <mergeCell ref="AE240:AE242"/>
    <mergeCell ref="AF240:AF242"/>
    <mergeCell ref="AG240:AG242"/>
    <mergeCell ref="AH240:AH242"/>
    <mergeCell ref="J241:J242"/>
    <mergeCell ref="Q241:Q242"/>
    <mergeCell ref="B243:B245"/>
    <mergeCell ref="C243:C245"/>
    <mergeCell ref="D243:D245"/>
    <mergeCell ref="E243:E245"/>
    <mergeCell ref="F243:F245"/>
    <mergeCell ref="G243:G245"/>
    <mergeCell ref="H243:H245"/>
    <mergeCell ref="I243:I244"/>
    <mergeCell ref="K243:K245"/>
    <mergeCell ref="L243:L245"/>
    <mergeCell ref="M243:M244"/>
    <mergeCell ref="N243:N245"/>
    <mergeCell ref="O243:O244"/>
    <mergeCell ref="P243:P245"/>
    <mergeCell ref="R243:R245"/>
    <mergeCell ref="S243:S245"/>
    <mergeCell ref="T243:T244"/>
    <mergeCell ref="U243:W245"/>
    <mergeCell ref="X243:Z245"/>
    <mergeCell ref="AA243:AA245"/>
    <mergeCell ref="AB243:AB245"/>
    <mergeCell ref="AC243:AC245"/>
    <mergeCell ref="AD243:AD245"/>
    <mergeCell ref="AE243:AE245"/>
    <mergeCell ref="AF243:AF245"/>
    <mergeCell ref="AG243:AG245"/>
    <mergeCell ref="AH243:AH245"/>
    <mergeCell ref="J244:J245"/>
    <mergeCell ref="Q244:Q245"/>
    <mergeCell ref="B246:B248"/>
    <mergeCell ref="C246:C248"/>
    <mergeCell ref="D246:D248"/>
    <mergeCell ref="E246:E248"/>
    <mergeCell ref="F246:F248"/>
    <mergeCell ref="G246:G248"/>
    <mergeCell ref="H246:H248"/>
    <mergeCell ref="I246:I247"/>
    <mergeCell ref="K246:K248"/>
    <mergeCell ref="L246:L248"/>
    <mergeCell ref="M246:M247"/>
    <mergeCell ref="N246:N248"/>
    <mergeCell ref="O246:O247"/>
    <mergeCell ref="P246:P248"/>
    <mergeCell ref="R246:R248"/>
    <mergeCell ref="S246:S248"/>
    <mergeCell ref="T246:T247"/>
    <mergeCell ref="U246:W248"/>
    <mergeCell ref="X246:Z248"/>
    <mergeCell ref="AA246:AA248"/>
    <mergeCell ref="AB246:AB248"/>
    <mergeCell ref="AC246:AC248"/>
    <mergeCell ref="AD246:AD248"/>
    <mergeCell ref="AE246:AE248"/>
    <mergeCell ref="AF246:AF248"/>
    <mergeCell ref="AG246:AG248"/>
    <mergeCell ref="AH246:AH248"/>
    <mergeCell ref="J247:J248"/>
    <mergeCell ref="Q247:Q248"/>
    <mergeCell ref="B249:B251"/>
    <mergeCell ref="C249:C251"/>
    <mergeCell ref="D249:D251"/>
    <mergeCell ref="E249:E251"/>
    <mergeCell ref="F249:F251"/>
    <mergeCell ref="G249:G251"/>
    <mergeCell ref="H249:H251"/>
    <mergeCell ref="I249:I250"/>
    <mergeCell ref="K249:K251"/>
    <mergeCell ref="L249:L251"/>
    <mergeCell ref="M249:M250"/>
    <mergeCell ref="N249:N251"/>
    <mergeCell ref="O249:O250"/>
    <mergeCell ref="P249:P251"/>
    <mergeCell ref="R249:R251"/>
    <mergeCell ref="S249:S251"/>
    <mergeCell ref="T249:T250"/>
    <mergeCell ref="U249:W251"/>
    <mergeCell ref="X249:Z251"/>
    <mergeCell ref="AA249:AA251"/>
    <mergeCell ref="AB249:AB251"/>
    <mergeCell ref="AC249:AC251"/>
    <mergeCell ref="AD249:AD251"/>
    <mergeCell ref="AE249:AE251"/>
    <mergeCell ref="AF249:AF251"/>
    <mergeCell ref="AG249:AG251"/>
    <mergeCell ref="AH249:AH251"/>
    <mergeCell ref="J250:J251"/>
    <mergeCell ref="Q250:Q251"/>
    <mergeCell ref="B252:B254"/>
    <mergeCell ref="C252:C254"/>
    <mergeCell ref="D252:D254"/>
    <mergeCell ref="E252:E254"/>
    <mergeCell ref="F252:F254"/>
    <mergeCell ref="G252:G254"/>
    <mergeCell ref="H252:H254"/>
    <mergeCell ref="I252:I253"/>
    <mergeCell ref="K252:K254"/>
    <mergeCell ref="L252:L254"/>
    <mergeCell ref="M252:M253"/>
    <mergeCell ref="N252:N254"/>
    <mergeCell ref="O252:O253"/>
    <mergeCell ref="P252:P254"/>
    <mergeCell ref="R252:R254"/>
    <mergeCell ref="S252:S254"/>
    <mergeCell ref="T252:T253"/>
    <mergeCell ref="U252:W254"/>
    <mergeCell ref="X252:Z254"/>
    <mergeCell ref="AA252:AA254"/>
    <mergeCell ref="AB252:AB254"/>
    <mergeCell ref="AC252:AC254"/>
    <mergeCell ref="AD252:AD254"/>
    <mergeCell ref="AE252:AE254"/>
    <mergeCell ref="AF252:AF254"/>
    <mergeCell ref="AG252:AG254"/>
    <mergeCell ref="AH252:AH254"/>
    <mergeCell ref="J253:J254"/>
    <mergeCell ref="Q253:Q254"/>
    <mergeCell ref="B255:B257"/>
    <mergeCell ref="C255:C257"/>
    <mergeCell ref="D255:D257"/>
    <mergeCell ref="E255:E257"/>
    <mergeCell ref="F255:F257"/>
    <mergeCell ref="G255:G257"/>
    <mergeCell ref="H255:H257"/>
    <mergeCell ref="I255:I256"/>
    <mergeCell ref="K255:K257"/>
    <mergeCell ref="L255:L257"/>
    <mergeCell ref="M255:M256"/>
    <mergeCell ref="N255:N257"/>
    <mergeCell ref="O255:O256"/>
    <mergeCell ref="P255:P257"/>
    <mergeCell ref="R255:R257"/>
    <mergeCell ref="S255:S257"/>
    <mergeCell ref="T255:T256"/>
    <mergeCell ref="U255:W257"/>
    <mergeCell ref="X255:Z257"/>
    <mergeCell ref="AA255:AA257"/>
    <mergeCell ref="AB255:AB257"/>
    <mergeCell ref="AC255:AC257"/>
    <mergeCell ref="AD255:AD257"/>
    <mergeCell ref="AE255:AE257"/>
    <mergeCell ref="AF255:AF257"/>
    <mergeCell ref="AG255:AG257"/>
    <mergeCell ref="AH255:AH257"/>
    <mergeCell ref="J256:J257"/>
    <mergeCell ref="Q256:Q257"/>
    <mergeCell ref="B258:B260"/>
    <mergeCell ref="C258:C260"/>
    <mergeCell ref="D258:D260"/>
    <mergeCell ref="E258:E260"/>
    <mergeCell ref="F258:F260"/>
    <mergeCell ref="G258:G260"/>
    <mergeCell ref="H258:H260"/>
    <mergeCell ref="I258:I259"/>
    <mergeCell ref="K258:K260"/>
    <mergeCell ref="L258:L260"/>
    <mergeCell ref="M258:M259"/>
    <mergeCell ref="N258:N260"/>
    <mergeCell ref="O258:O259"/>
    <mergeCell ref="P258:P260"/>
    <mergeCell ref="R258:R260"/>
    <mergeCell ref="S258:S260"/>
    <mergeCell ref="T258:T259"/>
    <mergeCell ref="U258:W260"/>
    <mergeCell ref="X258:Z260"/>
    <mergeCell ref="AA258:AA260"/>
    <mergeCell ref="AB258:AB260"/>
    <mergeCell ref="AC258:AC260"/>
    <mergeCell ref="AD258:AD260"/>
    <mergeCell ref="AE258:AE260"/>
    <mergeCell ref="AF258:AF260"/>
    <mergeCell ref="AG258:AG260"/>
    <mergeCell ref="AH258:AH260"/>
    <mergeCell ref="J259:J260"/>
    <mergeCell ref="Q259:Q260"/>
    <mergeCell ref="B261:B263"/>
    <mergeCell ref="C261:C263"/>
    <mergeCell ref="D261:D263"/>
    <mergeCell ref="E261:E263"/>
    <mergeCell ref="F261:F263"/>
    <mergeCell ref="G261:G263"/>
    <mergeCell ref="H261:H263"/>
    <mergeCell ref="I261:I262"/>
    <mergeCell ref="K261:K263"/>
    <mergeCell ref="L261:L263"/>
    <mergeCell ref="M261:M262"/>
    <mergeCell ref="N261:N263"/>
    <mergeCell ref="O261:O262"/>
    <mergeCell ref="P261:P263"/>
    <mergeCell ref="R261:R263"/>
    <mergeCell ref="S261:S263"/>
    <mergeCell ref="T261:T262"/>
    <mergeCell ref="U261:W263"/>
    <mergeCell ref="X261:Z263"/>
    <mergeCell ref="AA261:AA263"/>
    <mergeCell ref="AB261:AB263"/>
    <mergeCell ref="AC261:AC263"/>
    <mergeCell ref="AD261:AD263"/>
    <mergeCell ref="AE261:AE263"/>
    <mergeCell ref="AF261:AF263"/>
    <mergeCell ref="AG261:AG263"/>
    <mergeCell ref="AH261:AH263"/>
    <mergeCell ref="J262:J263"/>
    <mergeCell ref="Q262:Q263"/>
    <mergeCell ref="B264:B266"/>
    <mergeCell ref="C264:C266"/>
    <mergeCell ref="D264:D266"/>
    <mergeCell ref="E264:E266"/>
    <mergeCell ref="F264:F266"/>
    <mergeCell ref="G264:G266"/>
    <mergeCell ref="H264:H266"/>
    <mergeCell ref="I264:I265"/>
    <mergeCell ref="K264:K266"/>
    <mergeCell ref="L264:L266"/>
    <mergeCell ref="M264:M265"/>
    <mergeCell ref="N264:N266"/>
    <mergeCell ref="O264:O265"/>
    <mergeCell ref="P264:P266"/>
    <mergeCell ref="R264:R266"/>
    <mergeCell ref="S264:S266"/>
    <mergeCell ref="T264:T265"/>
    <mergeCell ref="U264:W266"/>
    <mergeCell ref="X264:Z266"/>
    <mergeCell ref="AA264:AA266"/>
    <mergeCell ref="AB264:AB266"/>
    <mergeCell ref="AC264:AC266"/>
    <mergeCell ref="AD264:AD266"/>
    <mergeCell ref="AE264:AE266"/>
    <mergeCell ref="AF264:AF266"/>
    <mergeCell ref="AG264:AG266"/>
    <mergeCell ref="AH264:AH266"/>
    <mergeCell ref="J265:J266"/>
    <mergeCell ref="Q265:Q266"/>
    <mergeCell ref="B267:B269"/>
    <mergeCell ref="C267:C269"/>
    <mergeCell ref="D267:D269"/>
    <mergeCell ref="E267:E269"/>
    <mergeCell ref="F267:F269"/>
    <mergeCell ref="G267:G269"/>
    <mergeCell ref="H267:H269"/>
    <mergeCell ref="I267:I268"/>
    <mergeCell ref="K267:K269"/>
    <mergeCell ref="L267:L269"/>
    <mergeCell ref="M267:M268"/>
    <mergeCell ref="N267:N269"/>
    <mergeCell ref="O267:O268"/>
    <mergeCell ref="P267:P269"/>
    <mergeCell ref="R267:R269"/>
    <mergeCell ref="S267:S269"/>
    <mergeCell ref="T267:T268"/>
    <mergeCell ref="U267:W269"/>
    <mergeCell ref="X267:Z269"/>
    <mergeCell ref="AA267:AA269"/>
    <mergeCell ref="AB267:AB269"/>
    <mergeCell ref="AC267:AC269"/>
    <mergeCell ref="AD267:AD269"/>
    <mergeCell ref="AE267:AE269"/>
    <mergeCell ref="AF267:AF269"/>
    <mergeCell ref="AG267:AG269"/>
    <mergeCell ref="AH267:AH269"/>
    <mergeCell ref="J268:J269"/>
    <mergeCell ref="Q268:Q269"/>
    <mergeCell ref="B270:B272"/>
    <mergeCell ref="C270:C272"/>
    <mergeCell ref="D270:D272"/>
    <mergeCell ref="E270:E272"/>
    <mergeCell ref="F270:F272"/>
    <mergeCell ref="G270:G272"/>
    <mergeCell ref="H270:H272"/>
    <mergeCell ref="I270:I271"/>
    <mergeCell ref="K270:K272"/>
    <mergeCell ref="L270:L272"/>
    <mergeCell ref="M270:M271"/>
    <mergeCell ref="N270:N272"/>
    <mergeCell ref="O270:O271"/>
    <mergeCell ref="P270:P272"/>
    <mergeCell ref="R270:R272"/>
    <mergeCell ref="S270:S272"/>
    <mergeCell ref="T270:T271"/>
    <mergeCell ref="U270:W272"/>
    <mergeCell ref="X270:Z272"/>
    <mergeCell ref="AA270:AA272"/>
    <mergeCell ref="AB270:AB272"/>
    <mergeCell ref="AC270:AC272"/>
    <mergeCell ref="AD270:AD272"/>
    <mergeCell ref="AE270:AE272"/>
    <mergeCell ref="AF270:AF272"/>
    <mergeCell ref="AG270:AG272"/>
    <mergeCell ref="AH270:AH272"/>
    <mergeCell ref="J271:J272"/>
    <mergeCell ref="Q271:Q272"/>
    <mergeCell ref="B273:B275"/>
    <mergeCell ref="C273:C275"/>
    <mergeCell ref="D273:D275"/>
    <mergeCell ref="E273:E275"/>
    <mergeCell ref="F273:F275"/>
    <mergeCell ref="G273:G275"/>
    <mergeCell ref="H273:H275"/>
    <mergeCell ref="I273:I274"/>
    <mergeCell ref="K273:K275"/>
    <mergeCell ref="L273:L275"/>
    <mergeCell ref="M273:M274"/>
    <mergeCell ref="N273:N275"/>
    <mergeCell ref="O273:O274"/>
    <mergeCell ref="P273:P275"/>
    <mergeCell ref="R273:R275"/>
    <mergeCell ref="S273:S275"/>
    <mergeCell ref="T273:T274"/>
    <mergeCell ref="U273:W275"/>
    <mergeCell ref="X273:Z275"/>
    <mergeCell ref="AA273:AA275"/>
    <mergeCell ref="AB273:AB275"/>
    <mergeCell ref="AC273:AC275"/>
    <mergeCell ref="AD273:AD275"/>
    <mergeCell ref="AE273:AE275"/>
    <mergeCell ref="AF273:AF275"/>
    <mergeCell ref="AG273:AG275"/>
    <mergeCell ref="AH273:AH275"/>
    <mergeCell ref="J274:J275"/>
    <mergeCell ref="Q274:Q275"/>
    <mergeCell ref="B276:B278"/>
    <mergeCell ref="C276:C278"/>
    <mergeCell ref="D276:D278"/>
    <mergeCell ref="E276:E278"/>
    <mergeCell ref="F276:F278"/>
    <mergeCell ref="G276:G278"/>
    <mergeCell ref="H276:H278"/>
    <mergeCell ref="I276:I277"/>
    <mergeCell ref="K276:K278"/>
    <mergeCell ref="L276:L278"/>
    <mergeCell ref="M276:M277"/>
    <mergeCell ref="N276:N278"/>
    <mergeCell ref="O276:O277"/>
    <mergeCell ref="P276:P278"/>
    <mergeCell ref="R276:R278"/>
    <mergeCell ref="S276:S278"/>
    <mergeCell ref="T276:T277"/>
    <mergeCell ref="U276:W278"/>
    <mergeCell ref="X276:Z278"/>
    <mergeCell ref="AA276:AA278"/>
    <mergeCell ref="AB276:AB278"/>
    <mergeCell ref="AC276:AC278"/>
    <mergeCell ref="AD276:AD278"/>
    <mergeCell ref="AE276:AE278"/>
    <mergeCell ref="AF276:AF278"/>
    <mergeCell ref="AG276:AG278"/>
    <mergeCell ref="AH276:AH278"/>
    <mergeCell ref="J277:J278"/>
    <mergeCell ref="Q277:Q278"/>
    <mergeCell ref="B279:B281"/>
    <mergeCell ref="C279:C281"/>
    <mergeCell ref="D279:D281"/>
    <mergeCell ref="E279:E281"/>
    <mergeCell ref="F279:F281"/>
    <mergeCell ref="G279:G281"/>
    <mergeCell ref="H279:H281"/>
    <mergeCell ref="I279:I280"/>
    <mergeCell ref="K279:K281"/>
    <mergeCell ref="L279:L281"/>
    <mergeCell ref="M279:M280"/>
    <mergeCell ref="N279:N281"/>
    <mergeCell ref="O279:O280"/>
    <mergeCell ref="P279:P281"/>
    <mergeCell ref="R279:R281"/>
    <mergeCell ref="S279:S281"/>
    <mergeCell ref="T279:T280"/>
    <mergeCell ref="U279:W281"/>
    <mergeCell ref="X279:Z281"/>
    <mergeCell ref="AA279:AA281"/>
    <mergeCell ref="AB279:AB281"/>
    <mergeCell ref="AC279:AC281"/>
    <mergeCell ref="AD279:AD281"/>
    <mergeCell ref="AE279:AE281"/>
    <mergeCell ref="AF279:AF281"/>
    <mergeCell ref="AG279:AG281"/>
    <mergeCell ref="AH279:AH281"/>
    <mergeCell ref="J280:J281"/>
    <mergeCell ref="Q280:Q281"/>
    <mergeCell ref="B282:B284"/>
    <mergeCell ref="C282:C284"/>
    <mergeCell ref="D282:D284"/>
    <mergeCell ref="E282:E284"/>
    <mergeCell ref="F282:F284"/>
    <mergeCell ref="G282:G284"/>
    <mergeCell ref="H282:H284"/>
    <mergeCell ref="I282:I283"/>
    <mergeCell ref="K282:K284"/>
    <mergeCell ref="L282:L284"/>
    <mergeCell ref="M282:M283"/>
    <mergeCell ref="N282:N284"/>
    <mergeCell ref="O282:O283"/>
    <mergeCell ref="P282:P284"/>
    <mergeCell ref="R282:R284"/>
    <mergeCell ref="S282:S284"/>
    <mergeCell ref="T282:T283"/>
    <mergeCell ref="U282:W284"/>
    <mergeCell ref="X282:Z284"/>
    <mergeCell ref="AA282:AA284"/>
    <mergeCell ref="AB282:AB284"/>
    <mergeCell ref="AC282:AC284"/>
    <mergeCell ref="AD282:AD284"/>
    <mergeCell ref="AE282:AE284"/>
    <mergeCell ref="AF282:AF284"/>
    <mergeCell ref="AG282:AG284"/>
    <mergeCell ref="AH282:AH284"/>
    <mergeCell ref="J283:J284"/>
    <mergeCell ref="Q283:Q284"/>
    <mergeCell ref="B285:B287"/>
    <mergeCell ref="C285:C287"/>
    <mergeCell ref="D285:D287"/>
    <mergeCell ref="E285:E287"/>
    <mergeCell ref="F285:F287"/>
    <mergeCell ref="G285:G287"/>
    <mergeCell ref="H285:H287"/>
    <mergeCell ref="I285:I286"/>
    <mergeCell ref="K285:K287"/>
    <mergeCell ref="L285:L287"/>
    <mergeCell ref="M285:M286"/>
    <mergeCell ref="N285:N287"/>
    <mergeCell ref="O285:O286"/>
    <mergeCell ref="P285:P287"/>
    <mergeCell ref="R285:R287"/>
    <mergeCell ref="S285:S287"/>
    <mergeCell ref="T285:T286"/>
    <mergeCell ref="U285:W287"/>
    <mergeCell ref="X285:Z287"/>
    <mergeCell ref="AA285:AA287"/>
    <mergeCell ref="AB285:AB287"/>
    <mergeCell ref="AC285:AC287"/>
    <mergeCell ref="AD285:AD287"/>
    <mergeCell ref="AE285:AE287"/>
    <mergeCell ref="AF285:AF287"/>
    <mergeCell ref="AG285:AG287"/>
    <mergeCell ref="AH285:AH287"/>
    <mergeCell ref="J286:J287"/>
    <mergeCell ref="Q286:Q287"/>
    <mergeCell ref="B288:B290"/>
    <mergeCell ref="C288:C290"/>
    <mergeCell ref="D288:D290"/>
    <mergeCell ref="E288:E290"/>
    <mergeCell ref="F288:F290"/>
    <mergeCell ref="G288:G290"/>
    <mergeCell ref="H288:H290"/>
    <mergeCell ref="I288:I289"/>
    <mergeCell ref="K288:K290"/>
    <mergeCell ref="L288:L290"/>
    <mergeCell ref="M288:M289"/>
    <mergeCell ref="N288:N290"/>
    <mergeCell ref="O288:O289"/>
    <mergeCell ref="P288:P290"/>
    <mergeCell ref="R288:R290"/>
    <mergeCell ref="S288:S290"/>
    <mergeCell ref="T288:T289"/>
    <mergeCell ref="U288:W290"/>
    <mergeCell ref="X288:Z290"/>
    <mergeCell ref="AA288:AA290"/>
    <mergeCell ref="AB288:AB290"/>
    <mergeCell ref="AC288:AC290"/>
    <mergeCell ref="AD288:AD290"/>
    <mergeCell ref="AE288:AE290"/>
    <mergeCell ref="AF288:AF290"/>
    <mergeCell ref="AG288:AG290"/>
    <mergeCell ref="AH288:AH290"/>
    <mergeCell ref="J289:J290"/>
    <mergeCell ref="Q289:Q290"/>
    <mergeCell ref="B291:B293"/>
    <mergeCell ref="C291:C293"/>
    <mergeCell ref="D291:D293"/>
    <mergeCell ref="E291:E293"/>
    <mergeCell ref="F291:F293"/>
    <mergeCell ref="G291:G293"/>
    <mergeCell ref="H291:H293"/>
    <mergeCell ref="I291:I292"/>
    <mergeCell ref="K291:K293"/>
    <mergeCell ref="L291:L293"/>
    <mergeCell ref="M291:M292"/>
    <mergeCell ref="N291:N293"/>
    <mergeCell ref="O291:O292"/>
    <mergeCell ref="P291:P293"/>
    <mergeCell ref="R291:R293"/>
    <mergeCell ref="S291:S293"/>
    <mergeCell ref="T291:T292"/>
    <mergeCell ref="U291:W293"/>
    <mergeCell ref="X291:Z293"/>
    <mergeCell ref="AA291:AA293"/>
    <mergeCell ref="AB291:AB293"/>
    <mergeCell ref="AC291:AC293"/>
    <mergeCell ref="AD291:AD293"/>
    <mergeCell ref="AE291:AE293"/>
    <mergeCell ref="AF291:AF293"/>
    <mergeCell ref="AG291:AG293"/>
    <mergeCell ref="AH291:AH293"/>
    <mergeCell ref="J292:J293"/>
    <mergeCell ref="Q292:Q293"/>
    <mergeCell ref="B294:B296"/>
    <mergeCell ref="C294:C296"/>
    <mergeCell ref="D294:D296"/>
    <mergeCell ref="E294:E296"/>
    <mergeCell ref="F294:F296"/>
    <mergeCell ref="G294:G296"/>
    <mergeCell ref="H294:H296"/>
    <mergeCell ref="I294:I295"/>
    <mergeCell ref="K294:K296"/>
    <mergeCell ref="L294:L296"/>
    <mergeCell ref="M294:M295"/>
    <mergeCell ref="N294:N296"/>
    <mergeCell ref="O294:O295"/>
    <mergeCell ref="P294:P296"/>
    <mergeCell ref="R294:R296"/>
    <mergeCell ref="S294:S296"/>
    <mergeCell ref="T294:T295"/>
    <mergeCell ref="U294:W296"/>
    <mergeCell ref="X294:Z296"/>
    <mergeCell ref="AA294:AA296"/>
    <mergeCell ref="AB294:AB296"/>
    <mergeCell ref="AC294:AC296"/>
    <mergeCell ref="AD294:AD296"/>
    <mergeCell ref="AE294:AE296"/>
    <mergeCell ref="AF294:AF296"/>
    <mergeCell ref="AG294:AG296"/>
    <mergeCell ref="AH294:AH296"/>
    <mergeCell ref="J295:J296"/>
    <mergeCell ref="Q295:Q296"/>
    <mergeCell ref="B297:B299"/>
    <mergeCell ref="C297:C299"/>
    <mergeCell ref="D297:D299"/>
    <mergeCell ref="E297:E299"/>
    <mergeCell ref="F297:F299"/>
    <mergeCell ref="G297:G299"/>
    <mergeCell ref="H297:H299"/>
    <mergeCell ref="I297:I298"/>
    <mergeCell ref="K297:K299"/>
    <mergeCell ref="L297:L299"/>
    <mergeCell ref="M297:M298"/>
    <mergeCell ref="N297:N299"/>
    <mergeCell ref="O297:O298"/>
    <mergeCell ref="P297:P299"/>
    <mergeCell ref="R297:R299"/>
    <mergeCell ref="S297:S299"/>
    <mergeCell ref="T297:T298"/>
    <mergeCell ref="U297:W299"/>
    <mergeCell ref="X297:Z299"/>
    <mergeCell ref="AA297:AA299"/>
    <mergeCell ref="AB297:AB299"/>
    <mergeCell ref="AC297:AC299"/>
    <mergeCell ref="AD297:AD299"/>
    <mergeCell ref="AE297:AE299"/>
    <mergeCell ref="AF297:AF299"/>
    <mergeCell ref="AG297:AG299"/>
    <mergeCell ref="AH297:AH299"/>
    <mergeCell ref="J298:J299"/>
    <mergeCell ref="Q298:Q299"/>
    <mergeCell ref="B300:B302"/>
    <mergeCell ref="C300:C302"/>
    <mergeCell ref="D300:D302"/>
    <mergeCell ref="E300:E302"/>
    <mergeCell ref="F300:F302"/>
    <mergeCell ref="G300:G302"/>
    <mergeCell ref="H300:H302"/>
    <mergeCell ref="I300:I301"/>
    <mergeCell ref="K300:K302"/>
    <mergeCell ref="L300:L302"/>
    <mergeCell ref="M300:M301"/>
    <mergeCell ref="N300:N302"/>
    <mergeCell ref="O300:O301"/>
    <mergeCell ref="P300:P302"/>
    <mergeCell ref="R300:R302"/>
    <mergeCell ref="S300:S302"/>
    <mergeCell ref="T300:T301"/>
    <mergeCell ref="U300:W302"/>
    <mergeCell ref="X300:Z302"/>
    <mergeCell ref="AA300:AA302"/>
    <mergeCell ref="AB300:AB302"/>
    <mergeCell ref="AC300:AC302"/>
    <mergeCell ref="AD300:AD302"/>
    <mergeCell ref="AE300:AE302"/>
    <mergeCell ref="AF300:AF302"/>
    <mergeCell ref="AG300:AG302"/>
    <mergeCell ref="AH300:AH302"/>
    <mergeCell ref="J301:J302"/>
    <mergeCell ref="Q301:Q302"/>
    <mergeCell ref="B303:B305"/>
    <mergeCell ref="C303:C305"/>
    <mergeCell ref="D303:D305"/>
    <mergeCell ref="E303:E305"/>
    <mergeCell ref="F303:F305"/>
    <mergeCell ref="G303:G305"/>
    <mergeCell ref="H303:H305"/>
    <mergeCell ref="I303:I304"/>
    <mergeCell ref="K303:K305"/>
    <mergeCell ref="L303:L305"/>
    <mergeCell ref="M303:M304"/>
    <mergeCell ref="N303:N305"/>
    <mergeCell ref="O303:O304"/>
    <mergeCell ref="P303:P305"/>
    <mergeCell ref="R303:R305"/>
    <mergeCell ref="S303:S305"/>
    <mergeCell ref="T303:T304"/>
    <mergeCell ref="U303:W305"/>
    <mergeCell ref="X303:Z305"/>
    <mergeCell ref="AA303:AA305"/>
    <mergeCell ref="AB303:AB305"/>
    <mergeCell ref="AC303:AC305"/>
    <mergeCell ref="AD303:AD305"/>
    <mergeCell ref="AE303:AE305"/>
    <mergeCell ref="AF303:AF305"/>
    <mergeCell ref="AG303:AG305"/>
    <mergeCell ref="AH303:AH305"/>
    <mergeCell ref="J304:J305"/>
    <mergeCell ref="Q304:Q305"/>
  </mergeCells>
  <dataValidations count="1">
    <dataValidation allowBlank="true" operator="between" showDropDown="false" showErrorMessage="false" showInputMessage="false" sqref="AN16:AN18" type="list">
      <formula1>$B$6:$B$305</formula1>
      <formula2>0</formula2>
    </dataValidation>
  </dataValidations>
  <printOptions headings="false" gridLines="false" gridLinesSet="true" horizontalCentered="false" verticalCentered="false"/>
  <pageMargins left="0.7" right="0.7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B1:L2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B1" activeCellId="0" sqref="B1"/>
    </sheetView>
  </sheetViews>
  <sheetFormatPr defaultRowHeight="15" zeroHeight="false" outlineLevelRow="0" outlineLevelCol="0"/>
  <cols>
    <col collapsed="false" customWidth="true" hidden="false" outlineLevel="0" max="1" min="1" style="0" width="3.45"/>
    <col collapsed="false" customWidth="true" hidden="false" outlineLevel="0" max="14" min="2" style="0" width="13.5"/>
    <col collapsed="false" customWidth="true" hidden="false" outlineLevel="0" max="1025" min="15" style="0" width="10.8"/>
  </cols>
  <sheetData>
    <row r="1" customFormat="false" ht="15.75" hidden="false" customHeight="false" outlineLevel="0" collapsed="false"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</row>
    <row r="2" customFormat="false" ht="16.5" hidden="false" customHeight="false" outlineLevel="0" collapsed="false">
      <c r="B2" s="56" t="s">
        <v>50</v>
      </c>
      <c r="C2" s="56"/>
      <c r="D2" s="57"/>
      <c r="E2" s="57"/>
      <c r="F2" s="57"/>
      <c r="G2" s="57"/>
      <c r="H2" s="57"/>
      <c r="I2" s="57"/>
      <c r="J2" s="58" t="s">
        <v>51</v>
      </c>
      <c r="K2" s="58"/>
      <c r="L2" s="58"/>
    </row>
    <row r="3" customFormat="false" ht="15.75" hidden="false" customHeight="false" outlineLevel="0" collapsed="false">
      <c r="B3" s="56"/>
      <c r="C3" s="56"/>
      <c r="D3" s="57"/>
      <c r="E3" s="57"/>
      <c r="F3" s="57"/>
      <c r="G3" s="57"/>
      <c r="H3" s="57"/>
      <c r="I3" s="57"/>
      <c r="J3" s="58"/>
      <c r="K3" s="58"/>
      <c r="L3" s="58"/>
    </row>
    <row r="4" customFormat="false" ht="15.75" hidden="false" customHeight="false" outlineLevel="0" collapsed="false">
      <c r="B4" s="66" t="s">
        <v>59</v>
      </c>
      <c r="C4" s="66"/>
      <c r="D4" s="67"/>
      <c r="E4" s="67"/>
      <c r="F4" s="67"/>
      <c r="G4" s="67"/>
      <c r="H4" s="67"/>
      <c r="I4" s="67"/>
      <c r="J4" s="68" t="s">
        <v>61</v>
      </c>
      <c r="K4" s="69" t="s">
        <v>62</v>
      </c>
      <c r="L4" s="70" t="s">
        <v>63</v>
      </c>
    </row>
    <row r="5" customFormat="false" ht="15.75" hidden="false" customHeight="false" outlineLevel="0" collapsed="false">
      <c r="B5" s="66"/>
      <c r="C5" s="66"/>
      <c r="D5" s="67"/>
      <c r="E5" s="67"/>
      <c r="F5" s="67"/>
      <c r="G5" s="67"/>
      <c r="H5" s="67"/>
      <c r="I5" s="67"/>
      <c r="J5" s="68"/>
      <c r="K5" s="69"/>
      <c r="L5" s="70"/>
    </row>
    <row r="6" customFormat="false" ht="15.75" hidden="false" customHeight="false" outlineLevel="0" collapsed="false">
      <c r="B6" s="66" t="s">
        <v>2</v>
      </c>
      <c r="C6" s="66"/>
      <c r="D6" s="76"/>
      <c r="E6" s="76"/>
      <c r="F6" s="76"/>
      <c r="G6" s="76"/>
      <c r="H6" s="76"/>
      <c r="I6" s="76"/>
      <c r="J6" s="68"/>
      <c r="K6" s="69"/>
      <c r="L6" s="70"/>
    </row>
    <row r="7" customFormat="false" ht="15.75" hidden="false" customHeight="false" outlineLevel="0" collapsed="false">
      <c r="B7" s="66"/>
      <c r="C7" s="66"/>
      <c r="D7" s="76"/>
      <c r="E7" s="76"/>
      <c r="F7" s="76"/>
      <c r="G7" s="76"/>
      <c r="H7" s="76"/>
      <c r="I7" s="76"/>
      <c r="J7" s="90"/>
      <c r="K7" s="91"/>
      <c r="L7" s="67"/>
    </row>
    <row r="8" customFormat="false" ht="15.75" hidden="false" customHeight="true" outlineLevel="0" collapsed="false">
      <c r="B8" s="68" t="s">
        <v>71</v>
      </c>
      <c r="C8" s="93"/>
      <c r="D8" s="94" t="s">
        <v>72</v>
      </c>
      <c r="E8" s="94"/>
      <c r="F8" s="95"/>
      <c r="G8" s="95"/>
      <c r="H8" s="76"/>
      <c r="I8" s="76"/>
      <c r="J8" s="90"/>
      <c r="K8" s="91"/>
      <c r="L8" s="67"/>
    </row>
    <row r="9" customFormat="false" ht="15.75" hidden="false" customHeight="false" outlineLevel="0" collapsed="false">
      <c r="B9" s="68"/>
      <c r="C9" s="93"/>
      <c r="D9" s="94"/>
      <c r="E9" s="94"/>
      <c r="F9" s="95"/>
      <c r="G9" s="95"/>
      <c r="H9" s="76"/>
      <c r="I9" s="76"/>
      <c r="J9" s="90"/>
      <c r="K9" s="91"/>
      <c r="L9" s="67"/>
    </row>
    <row r="10" customFormat="false" ht="15.75" hidden="false" customHeight="false" outlineLevel="0" collapsed="false">
      <c r="B10" s="68"/>
      <c r="C10" s="93"/>
      <c r="D10" s="94"/>
      <c r="E10" s="94"/>
      <c r="F10" s="95"/>
      <c r="G10" s="95"/>
      <c r="H10" s="76"/>
      <c r="I10" s="76"/>
      <c r="J10" s="90"/>
      <c r="K10" s="91"/>
      <c r="L10" s="67"/>
    </row>
    <row r="11" customFormat="false" ht="15.75" hidden="false" customHeight="true" outlineLevel="0" collapsed="false">
      <c r="B11" s="68" t="s">
        <v>77</v>
      </c>
      <c r="C11" s="114"/>
      <c r="D11" s="114"/>
      <c r="E11" s="114"/>
      <c r="F11" s="115" t="s">
        <v>78</v>
      </c>
      <c r="G11" s="76"/>
      <c r="H11" s="76"/>
      <c r="I11" s="76"/>
      <c r="J11" s="90"/>
      <c r="K11" s="91"/>
      <c r="L11" s="67"/>
    </row>
    <row r="12" customFormat="false" ht="15.75" hidden="false" customHeight="false" outlineLevel="0" collapsed="false">
      <c r="B12" s="68"/>
      <c r="C12" s="114"/>
      <c r="D12" s="114"/>
      <c r="E12" s="114"/>
      <c r="F12" s="115"/>
      <c r="G12" s="76"/>
      <c r="H12" s="76"/>
      <c r="I12" s="76"/>
      <c r="J12" s="90"/>
      <c r="K12" s="91"/>
      <c r="L12" s="67"/>
    </row>
    <row r="13" customFormat="false" ht="15.75" hidden="false" customHeight="false" outlineLevel="0" collapsed="false">
      <c r="B13" s="68"/>
      <c r="C13" s="114"/>
      <c r="D13" s="114"/>
      <c r="E13" s="114"/>
      <c r="F13" s="115"/>
      <c r="G13" s="76"/>
      <c r="H13" s="76"/>
      <c r="I13" s="76"/>
      <c r="J13" s="90"/>
      <c r="K13" s="91"/>
      <c r="L13" s="67"/>
    </row>
    <row r="14" customFormat="false" ht="15.75" hidden="false" customHeight="true" outlineLevel="0" collapsed="false">
      <c r="B14" s="117" t="s">
        <v>82</v>
      </c>
      <c r="C14" s="114"/>
      <c r="D14" s="114"/>
      <c r="E14" s="114"/>
      <c r="F14" s="118" t="s">
        <v>83</v>
      </c>
      <c r="G14" s="119"/>
      <c r="H14" s="119"/>
      <c r="I14" s="119"/>
      <c r="J14" s="90"/>
      <c r="K14" s="91"/>
      <c r="L14" s="67"/>
    </row>
    <row r="15" customFormat="false" ht="15.75" hidden="false" customHeight="false" outlineLevel="0" collapsed="false">
      <c r="B15" s="117"/>
      <c r="C15" s="114"/>
      <c r="D15" s="114"/>
      <c r="E15" s="114"/>
      <c r="F15" s="118"/>
      <c r="G15" s="119"/>
      <c r="H15" s="119"/>
      <c r="I15" s="119"/>
      <c r="J15" s="120"/>
      <c r="K15" s="121"/>
      <c r="L15" s="122"/>
    </row>
    <row r="16" customFormat="false" ht="15.75" hidden="false" customHeight="false" outlineLevel="0" collapsed="false">
      <c r="B16" s="117"/>
      <c r="C16" s="114"/>
      <c r="D16" s="114"/>
      <c r="E16" s="114"/>
      <c r="F16" s="118"/>
      <c r="G16" s="119"/>
      <c r="H16" s="119"/>
      <c r="I16" s="119"/>
      <c r="J16" s="120"/>
      <c r="K16" s="121"/>
      <c r="L16" s="122"/>
    </row>
    <row r="17" customFormat="false" ht="15.75" hidden="false" customHeight="true" outlineLevel="0" collapsed="false">
      <c r="B17" s="147" t="s">
        <v>86</v>
      </c>
      <c r="C17" s="126"/>
      <c r="D17" s="126"/>
      <c r="E17" s="126"/>
      <c r="F17" s="118" t="s">
        <v>87</v>
      </c>
      <c r="G17" s="114"/>
      <c r="H17" s="114"/>
      <c r="I17" s="114"/>
      <c r="J17" s="127" t="s">
        <v>88</v>
      </c>
      <c r="K17" s="128"/>
      <c r="L17" s="129"/>
    </row>
    <row r="18" customFormat="false" ht="15.75" hidden="false" customHeight="false" outlineLevel="0" collapsed="false">
      <c r="B18" s="147"/>
      <c r="C18" s="126"/>
      <c r="D18" s="126"/>
      <c r="E18" s="126"/>
      <c r="F18" s="118"/>
      <c r="G18" s="114"/>
      <c r="H18" s="114"/>
      <c r="I18" s="114"/>
      <c r="J18" s="127"/>
      <c r="K18" s="128"/>
      <c r="L18" s="129"/>
    </row>
    <row r="19" customFormat="false" ht="15.75" hidden="false" customHeight="false" outlineLevel="0" collapsed="false">
      <c r="B19" s="147"/>
      <c r="C19" s="126"/>
      <c r="D19" s="126"/>
      <c r="E19" s="126"/>
      <c r="F19" s="118"/>
      <c r="G19" s="114"/>
      <c r="H19" s="114"/>
      <c r="I19" s="114"/>
      <c r="J19" s="127"/>
      <c r="K19" s="128"/>
      <c r="L19" s="129"/>
    </row>
    <row r="20" customFormat="false" ht="15.75" hidden="false" customHeight="false" outlineLevel="0" collapsed="false">
      <c r="B20" s="131" t="s">
        <v>89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</row>
    <row r="21" customFormat="false" ht="15.75" hidden="false" customHeight="false" outlineLevel="0" collapsed="false">
      <c r="B21" s="131"/>
      <c r="C21" s="132"/>
      <c r="D21" s="132"/>
      <c r="E21" s="132"/>
      <c r="F21" s="132"/>
      <c r="G21" s="132"/>
      <c r="H21" s="132"/>
      <c r="I21" s="132"/>
      <c r="J21" s="132"/>
      <c r="K21" s="132"/>
      <c r="L21" s="132"/>
    </row>
    <row r="22" customFormat="false" ht="15.75" hidden="false" customHeight="false" outlineLevel="0" collapsed="false">
      <c r="B22" s="131"/>
      <c r="C22" s="132"/>
      <c r="D22" s="132"/>
      <c r="E22" s="132"/>
      <c r="F22" s="132"/>
      <c r="G22" s="132"/>
      <c r="H22" s="132"/>
      <c r="I22" s="132"/>
      <c r="J22" s="132"/>
      <c r="K22" s="132"/>
      <c r="L22" s="132"/>
    </row>
    <row r="23" customFormat="false" ht="16.5" hidden="false" customHeight="false" outlineLevel="0" collapsed="false">
      <c r="B23" s="133" t="n">
        <v>1</v>
      </c>
      <c r="C23" s="134" t="n">
        <v>2</v>
      </c>
      <c r="D23" s="134" t="n">
        <v>3</v>
      </c>
      <c r="E23" s="134" t="n">
        <v>4</v>
      </c>
      <c r="F23" s="134" t="n">
        <v>5</v>
      </c>
      <c r="G23" s="134" t="n">
        <v>6</v>
      </c>
      <c r="H23" s="134" t="n">
        <v>7</v>
      </c>
      <c r="I23" s="134" t="n">
        <v>8</v>
      </c>
      <c r="J23" s="134" t="n">
        <v>9</v>
      </c>
      <c r="K23" s="134" t="n">
        <v>10</v>
      </c>
      <c r="L23" s="135" t="n">
        <v>11</v>
      </c>
    </row>
    <row r="24" customFormat="false" ht="15.75" hidden="false" customHeight="false" outlineLevel="0" collapsed="false">
      <c r="B24" s="133"/>
      <c r="C24" s="134"/>
      <c r="D24" s="134"/>
      <c r="E24" s="134"/>
      <c r="F24" s="134"/>
      <c r="G24" s="134"/>
      <c r="H24" s="134"/>
      <c r="I24" s="134"/>
      <c r="J24" s="134"/>
      <c r="K24" s="134"/>
      <c r="L24" s="135"/>
    </row>
    <row r="25" customFormat="false" ht="15.75" hidden="false" customHeight="false" outlineLevel="0" collapsed="false">
      <c r="B25" s="133"/>
      <c r="C25" s="134"/>
      <c r="D25" s="134"/>
      <c r="E25" s="134"/>
      <c r="F25" s="134"/>
      <c r="G25" s="134"/>
      <c r="H25" s="134"/>
      <c r="I25" s="134"/>
      <c r="J25" s="134"/>
      <c r="K25" s="134"/>
      <c r="L25" s="135"/>
    </row>
    <row r="26" customFormat="false" ht="15.75" hidden="false" customHeight="false" outlineLevel="0" collapsed="false">
      <c r="B26" s="123"/>
      <c r="C26" s="123"/>
      <c r="D26" s="123"/>
      <c r="E26" s="123"/>
      <c r="F26" s="123"/>
      <c r="G26" s="123"/>
      <c r="H26" s="123"/>
      <c r="I26" s="123"/>
      <c r="J26" s="123"/>
      <c r="K26" s="123"/>
      <c r="L26" s="123"/>
    </row>
    <row r="27" customFormat="false" ht="15" hidden="false" customHeight="true" outlineLevel="0" collapsed="false">
      <c r="B27" s="139" t="s">
        <v>93</v>
      </c>
      <c r="C27" s="139"/>
      <c r="D27" s="139"/>
      <c r="E27" s="139"/>
      <c r="F27" s="139"/>
      <c r="G27" s="139"/>
      <c r="H27" s="139"/>
      <c r="I27" s="139"/>
      <c r="J27" s="139"/>
      <c r="K27" s="139"/>
      <c r="L27" s="139"/>
    </row>
    <row r="28" customFormat="false" ht="15" hidden="false" customHeight="false" outlineLevel="0" collapsed="false">
      <c r="B28" s="139"/>
      <c r="C28" s="139"/>
      <c r="D28" s="139"/>
      <c r="E28" s="139"/>
      <c r="F28" s="139"/>
      <c r="G28" s="139"/>
      <c r="H28" s="139"/>
      <c r="I28" s="139"/>
      <c r="J28" s="139"/>
      <c r="K28" s="139"/>
      <c r="L28" s="139"/>
    </row>
    <row r="29" customFormat="false" ht="15" hidden="false" customHeight="false" outlineLevel="0" collapsed="false">
      <c r="B29" s="139"/>
      <c r="C29" s="139"/>
      <c r="D29" s="139"/>
      <c r="E29" s="139"/>
      <c r="F29" s="139"/>
      <c r="G29" s="139"/>
      <c r="H29" s="139"/>
      <c r="I29" s="139"/>
      <c r="J29" s="139"/>
      <c r="K29" s="139"/>
      <c r="L29" s="139"/>
    </row>
  </sheetData>
  <sheetProtection sheet="true" objects="true" scenarios="true" selectLockedCells="true"/>
  <mergeCells count="59">
    <mergeCell ref="B2:C3"/>
    <mergeCell ref="D2:I3"/>
    <mergeCell ref="J2:L3"/>
    <mergeCell ref="B4:C5"/>
    <mergeCell ref="D4:I5"/>
    <mergeCell ref="J4:J6"/>
    <mergeCell ref="K4:K6"/>
    <mergeCell ref="L4:L6"/>
    <mergeCell ref="B6:C7"/>
    <mergeCell ref="D6:I7"/>
    <mergeCell ref="J7:J8"/>
    <mergeCell ref="K7:K8"/>
    <mergeCell ref="L7:L8"/>
    <mergeCell ref="B8:B10"/>
    <mergeCell ref="C8:C10"/>
    <mergeCell ref="D8:E10"/>
    <mergeCell ref="F8:G10"/>
    <mergeCell ref="H8:I10"/>
    <mergeCell ref="J9:J10"/>
    <mergeCell ref="K9:K10"/>
    <mergeCell ref="L9:L10"/>
    <mergeCell ref="B11:B13"/>
    <mergeCell ref="C11:E13"/>
    <mergeCell ref="F11:F13"/>
    <mergeCell ref="G11:I13"/>
    <mergeCell ref="J11:J12"/>
    <mergeCell ref="K11:K12"/>
    <mergeCell ref="L11:L12"/>
    <mergeCell ref="J13:J14"/>
    <mergeCell ref="K13:K14"/>
    <mergeCell ref="L13:L14"/>
    <mergeCell ref="B14:B16"/>
    <mergeCell ref="C14:E16"/>
    <mergeCell ref="F14:F16"/>
    <mergeCell ref="G14:I16"/>
    <mergeCell ref="J15:J16"/>
    <mergeCell ref="K15:K16"/>
    <mergeCell ref="L15:L16"/>
    <mergeCell ref="B17:B19"/>
    <mergeCell ref="C17:E19"/>
    <mergeCell ref="F17:F19"/>
    <mergeCell ref="G17:I19"/>
    <mergeCell ref="J17:J19"/>
    <mergeCell ref="K17:K19"/>
    <mergeCell ref="L17:L19"/>
    <mergeCell ref="B20:B22"/>
    <mergeCell ref="C20:L22"/>
    <mergeCell ref="B23:B25"/>
    <mergeCell ref="C23:C25"/>
    <mergeCell ref="D23:D25"/>
    <mergeCell ref="E23:E25"/>
    <mergeCell ref="F23:F25"/>
    <mergeCell ref="G23:G25"/>
    <mergeCell ref="H23:H25"/>
    <mergeCell ref="I23:I25"/>
    <mergeCell ref="J23:J25"/>
    <mergeCell ref="K23:K25"/>
    <mergeCell ref="L23:L25"/>
    <mergeCell ref="B27:L29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20</TotalTime>
  <Application>LibreOffice/6.0.4.2$Windows_X86_64 LibreOffice_project/9b0d9b32d5dcda91d2f1a96dc04c645c450872bf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2014-12-10T09:45:56Z</dcterms:created>
  <dc:creator/>
  <dc:description/>
  <dc:language>de-DE</dc:language>
  <cp:lastModifiedBy/>
  <cp:lastPrinted>2015-10-25T04:08:20Z</cp:lastPrinted>
  <dcterms:modified xsi:type="dcterms:W3CDTF">2018-09-23T19:20:20Z</dcterms:modified>
  <cp:revision>5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